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Matějka\2018\Šakvice - Hustopeče\_Stavba\"/>
    </mc:Choice>
  </mc:AlternateContent>
  <bookViews>
    <workbookView xWindow="0" yWindow="0" windowWidth="14310" windowHeight="12945"/>
  </bookViews>
  <sheets>
    <sheet name="SO 01-19-0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Q8" i="1" s="1"/>
  <c r="I8" i="1" s="1"/>
  <c r="O9" i="1"/>
  <c r="I13" i="1"/>
  <c r="O13" i="1"/>
  <c r="I17" i="1"/>
  <c r="O17" i="1" s="1"/>
  <c r="I21" i="1"/>
  <c r="O21" i="1"/>
  <c r="I26" i="1"/>
  <c r="Q25" i="1" s="1"/>
  <c r="I25" i="1" s="1"/>
  <c r="I30" i="1"/>
  <c r="O30" i="1"/>
  <c r="I34" i="1"/>
  <c r="O34" i="1"/>
  <c r="I38" i="1"/>
  <c r="O38" i="1"/>
  <c r="I42" i="1"/>
  <c r="O42" i="1" s="1"/>
  <c r="I46" i="1"/>
  <c r="O46" i="1"/>
  <c r="I50" i="1"/>
  <c r="O50" i="1"/>
  <c r="I54" i="1"/>
  <c r="O54" i="1"/>
  <c r="I58" i="1"/>
  <c r="O58" i="1" s="1"/>
  <c r="I62" i="1"/>
  <c r="O62" i="1"/>
  <c r="I66" i="1"/>
  <c r="O66" i="1"/>
  <c r="I71" i="1"/>
  <c r="O71" i="1"/>
  <c r="I75" i="1"/>
  <c r="Q70" i="1" s="1"/>
  <c r="I70" i="1" s="1"/>
  <c r="O75" i="1"/>
  <c r="I79" i="1"/>
  <c r="O79" i="1"/>
  <c r="I83" i="1"/>
  <c r="O83" i="1" s="1"/>
  <c r="I87" i="1"/>
  <c r="O87" i="1"/>
  <c r="I91" i="1"/>
  <c r="O91" i="1"/>
  <c r="I95" i="1"/>
  <c r="O95" i="1"/>
  <c r="I99" i="1"/>
  <c r="O99" i="1" s="1"/>
  <c r="I103" i="1"/>
  <c r="O103" i="1"/>
  <c r="I107" i="1"/>
  <c r="O107" i="1"/>
  <c r="I112" i="1"/>
  <c r="O112" i="1"/>
  <c r="R111" i="1" s="1"/>
  <c r="O111" i="1" s="1"/>
  <c r="I116" i="1"/>
  <c r="Q111" i="1" s="1"/>
  <c r="I111" i="1" s="1"/>
  <c r="O116" i="1"/>
  <c r="I120" i="1"/>
  <c r="O120" i="1"/>
  <c r="I124" i="1"/>
  <c r="O124" i="1" s="1"/>
  <c r="I129" i="1"/>
  <c r="O129" i="1"/>
  <c r="I133" i="1"/>
  <c r="O133" i="1" s="1"/>
  <c r="R128" i="1" s="1"/>
  <c r="O128" i="1" s="1"/>
  <c r="I137" i="1"/>
  <c r="O137" i="1"/>
  <c r="I141" i="1"/>
  <c r="Q128" i="1" s="1"/>
  <c r="I128" i="1" s="1"/>
  <c r="O141" i="1"/>
  <c r="I146" i="1"/>
  <c r="O146" i="1"/>
  <c r="R145" i="1" s="1"/>
  <c r="O145" i="1" s="1"/>
  <c r="I150" i="1"/>
  <c r="Q145" i="1" s="1"/>
  <c r="I145" i="1" s="1"/>
  <c r="O150" i="1"/>
  <c r="Q154" i="1"/>
  <c r="I154" i="1" s="1"/>
  <c r="I155" i="1"/>
  <c r="O155" i="1"/>
  <c r="R154" i="1" s="1"/>
  <c r="O154" i="1" s="1"/>
  <c r="I160" i="1"/>
  <c r="Q159" i="1" s="1"/>
  <c r="I159" i="1" s="1"/>
  <c r="I164" i="1"/>
  <c r="O164" i="1"/>
  <c r="I168" i="1"/>
  <c r="O168" i="1"/>
  <c r="I172" i="1"/>
  <c r="O172" i="1"/>
  <c r="I176" i="1"/>
  <c r="O176" i="1" s="1"/>
  <c r="I180" i="1"/>
  <c r="O180" i="1"/>
  <c r="I184" i="1"/>
  <c r="O184" i="1"/>
  <c r="I188" i="1"/>
  <c r="O188" i="1"/>
  <c r="R70" i="1" l="1"/>
  <c r="O70" i="1" s="1"/>
  <c r="R8" i="1"/>
  <c r="O8" i="1" s="1"/>
  <c r="I3" i="1"/>
  <c r="O160" i="1"/>
  <c r="R159" i="1" s="1"/>
  <c r="O159" i="1" s="1"/>
  <c r="O26" i="1"/>
  <c r="R25" i="1" s="1"/>
  <c r="O25" i="1" s="1"/>
  <c r="O2" i="1" l="1"/>
</calcChain>
</file>

<file path=xl/sharedStrings.xml><?xml version="1.0" encoding="utf-8"?>
<sst xmlns="http://schemas.openxmlformats.org/spreadsheetml/2006/main" count="635" uniqueCount="269">
  <si>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položka zahrnuje veškeré další práce plynoucí z technologického předpisu a z platných předpisů</t>
  </si>
  <si>
    <t>TS</t>
  </si>
  <si>
    <t>8,5*32=272,000 [A]</t>
  </si>
  <si>
    <t>VV</t>
  </si>
  <si>
    <t>včetně odvozu na skládku</t>
  </si>
  <si>
    <t>PP</t>
  </si>
  <si>
    <t>2</t>
  </si>
  <si>
    <t>m2</t>
  </si>
  <si>
    <t>ODSTRANĚNÍ MOSTNÍ IZOLACE</t>
  </si>
  <si>
    <t/>
  </si>
  <si>
    <t>97817</t>
  </si>
  <si>
    <t>44</t>
  </si>
  <si>
    <t>P</t>
  </si>
  <si>
    <t>Položka zahrnuje samostatnou dopravu suti a vybouraných hmot. Množství se určí jako součin hmotnosti [t] a požadované vzdálenosti [km].</t>
  </si>
  <si>
    <t>(2*12*35/1000)*30=25,200 [A]</t>
  </si>
  <si>
    <t>tkm</t>
  </si>
  <si>
    <t>BOURÁNÍ KONSTRUKCÍ KOVOVÝCH - DOPRAVA</t>
  </si>
  <si>
    <t>96618B</t>
  </si>
  <si>
    <t>43</t>
  </si>
  <si>
    <t>položka zahrnuje: 
- rozebrání konstrukce bez ohledu na použitou technologii 
- veškeré pomocné konstrukce (lešení a pod.)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</si>
  <si>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2*12*35/1000=0,840 [A]</t>
  </si>
  <si>
    <t>T</t>
  </si>
  <si>
    <t>BOURÁNÍ KONSTRUKCÍ KOVOVÝCH - BEZ DOPRAVY</t>
  </si>
  <si>
    <t>96618A</t>
  </si>
  <si>
    <t>42</t>
  </si>
  <si>
    <t>(32*(1,6*4,7*2+3,4*0,4)+4*6*1,6)*2,5*30=42 240,000 [A]</t>
  </si>
  <si>
    <t>BOURÁNÍ KONSTRUKCÍ ZE ŽELEZOBETONU - DOPRAVA</t>
  </si>
  <si>
    <t>96616B</t>
  </si>
  <si>
    <t>41</t>
  </si>
  <si>
    <t>položka zahrnuje: 
- rozbourání konstrukce bez ohledu na použitou technologii 
- veškeré pomocné konstrukce (lešení a pod.)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</si>
  <si>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32*(1,6*4,7*2+3,4*0,4)+4*6*1,6=563,200 [A]</t>
  </si>
  <si>
    <t>M3</t>
  </si>
  <si>
    <t>BOURÁNÍ KONSTRUKCÍ ZE ŽELEZOBETONU - BEZ DOPRAVY</t>
  </si>
  <si>
    <t>96616A</t>
  </si>
  <si>
    <t>40</t>
  </si>
  <si>
    <t>Položka zahrnuje veškerý materiál, výrobky a polotovary, včetně mimostaveništní a vnitrostaveništní dopravy (rovněž přesuny), včetně naložení a složení,případně s uložením.</t>
  </si>
  <si>
    <t>4=4,000 [A]</t>
  </si>
  <si>
    <t>KUS</t>
  </si>
  <si>
    <t>NIVELAČNÍ ZNAČKA NA KONSTRUKCI</t>
  </si>
  <si>
    <t>93656</t>
  </si>
  <si>
    <t>39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</si>
  <si>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</si>
  <si>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0,4*42=16,800 [A]</t>
  </si>
  <si>
    <t>úprava koryta v propustku</t>
  </si>
  <si>
    <t>DROBNÉ DOPLŇK KONSTR BETON MONOLIT</t>
  </si>
  <si>
    <t>93631</t>
  </si>
  <si>
    <t>38</t>
  </si>
  <si>
    <t>položka zahrnuje štítek s evidenčním číslem mostu, sloupek dopravní značky včetně osazení a nutných zemních prací a zabetonování</t>
  </si>
  <si>
    <t>2=2,000 [A]</t>
  </si>
  <si>
    <t>označení letopočtu vlisem do betonu</t>
  </si>
  <si>
    <t>EVIDENČNÍ ČÍSLO MOSTU</t>
  </si>
  <si>
    <t>91355</t>
  </si>
  <si>
    <t>37</t>
  </si>
  <si>
    <t>Ostatní konstrukce a práce</t>
  </si>
  <si>
    <t>9</t>
  </si>
  <si>
    <t>SD</t>
  </si>
  <si>
    <t>Položka převedení vody na povrchu zahrnuje zřízení, udržování a odstranění příslušného zařízení. Převedení vody se uvádí buď průměrem potrubí (DN) nebo délkou rozvinutého obvodu žlabu (r.o.).</t>
  </si>
  <si>
    <t>46=46,000 [A]</t>
  </si>
  <si>
    <t>převedení vody během provádění propustku</t>
  </si>
  <si>
    <t>m</t>
  </si>
  <si>
    <t>PŘEVEDENÍ VODY POTRUBÍM DN 400 NEBO ŽLABY R.O. DO 1,4M</t>
  </si>
  <si>
    <t>11524</t>
  </si>
  <si>
    <t>36</t>
  </si>
  <si>
    <t>Potrubí</t>
  </si>
  <si>
    <t>8</t>
  </si>
  <si>
    <t>položka zahrnuje: 
- dodání  předepsaného ochranného materiálu 
- zřízení ochrany izolace</t>
  </si>
  <si>
    <t>9,4*42=394,800 [A]</t>
  </si>
  <si>
    <t>ochrana izolace geotextilií</t>
  </si>
  <si>
    <t>OCHRANA IZOLACE NA POVRCHU TEXTILIÍ</t>
  </si>
  <si>
    <t>711509</t>
  </si>
  <si>
    <t>35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</si>
  <si>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</si>
  <si>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IZOLACE BĚŽNÝCH KONSTRUKCÍ PROTI ZEMNÍ VLHKOSTI ASFALTOVÝMI NÁTĚRY</t>
  </si>
  <si>
    <t>711111</t>
  </si>
  <si>
    <t>34</t>
  </si>
  <si>
    <t>Přidružená stavební výroba</t>
  </si>
  <si>
    <t>7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</si>
  <si>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</si>
  <si>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0,2*(1*(4,6+4,4+4,4)*2+4,6*3,37+2,8*16,4)=17,644 [A]</t>
  </si>
  <si>
    <t>DLAŽBY Z LOMOVÉHO KAMENE NA MC</t>
  </si>
  <si>
    <t>465512</t>
  </si>
  <si>
    <t>33</t>
  </si>
  <si>
    <t>položka zahrnuje dodávku předepsaného kameniva, mimostaveništní a vnitrostaveništní dopravu a jeho uložení 
není-li v zadávací dokumentaci uvedeno jinak, jedná se o nakupovaný materiál</t>
  </si>
  <si>
    <t>39*30=1 170,000 [A]</t>
  </si>
  <si>
    <t>VÝPLŇ ZA OPĚRAMI A ZDMI Z KAMENIVA DRCENÉHO, INDEX ZHUTNĚNÍ ID DO 0,9</t>
  </si>
  <si>
    <t>458523</t>
  </si>
  <si>
    <t>32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</si>
  <si>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</si>
  <si>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0,1*(1*(4,6+4,4+4,4)*2+4,6*3,37+2,8*16,4)=8,822 [A]</t>
  </si>
  <si>
    <t>podkladní beton pod dlažbu</t>
  </si>
  <si>
    <t>PODKLADNÍ A VÝPLŇOVÉ VRSTVY Z PROSTÉHO BETONU C25/30</t>
  </si>
  <si>
    <t>451314</t>
  </si>
  <si>
    <t>31</t>
  </si>
  <si>
    <t>3,2*0,1*42=13,440 [A]</t>
  </si>
  <si>
    <t>PODKLADNÍ A VÝPLŇOVÉ VRSTVY Z PROSTÉHO BETONU C16/20</t>
  </si>
  <si>
    <t>451313</t>
  </si>
  <si>
    <t>30</t>
  </si>
  <si>
    <t>Vodorovné konstrukce</t>
  </si>
  <si>
    <t>4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</si>
  <si>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</si>
  <si>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2,4*42=100,800 [A]</t>
  </si>
  <si>
    <t>prefabrikáty dle přílohy 2.4.1 včetně otvorů pro kotvení říms</t>
  </si>
  <si>
    <t>MOSTNÍ RÁMOVÉ KONSTR Z DÍLCŮ ŽELEZOBET DO C40/50</t>
  </si>
  <si>
    <t>389126</t>
  </si>
  <si>
    <t>29</t>
  </si>
  <si>
    <t>- dílenská dokumentace, včetně technologického předpisu spojování, 
- dodání  materiálu  v požadované kvalitě a výroba konstrukce (včetně  pomůcek,  přípravků a prostředků pro výrobu) bez ohledu na náročnost a její hmotnost, 
- dodání spojovacího materiálu, 
- zřízení  montážních  a  dilatačních  spojů,  spar, včetně potřebných úprav, vložek, opracování, očištění a ošetření, 
- podpěr. konstr. a lešení všech druhů pro montáž konstrukcí i doplňkových, včetně požadovaných otvorů, ochranných a bezpečnostních opatření a základů pro tyto konstrukce a lešení, 
- montáž konstrukce na staveništi, včetně montážních prostředků a pomůcek a zednických výpomocí,                               
- výplň, těsnění a tmelení spar a spojů, 
- všechny druhy ocelového kotvení, 
- dílenskou přejímku a montážní prohlídku, včetně požadovaných dokladů, 
- zřízení kotevních otvorů nebo jam, nejsou-li částí jiné konstrukce, 
- osazení kotvení nebo přímo částí konstrukce do podpůrné konstrukce nebo do zeminy, 
- výplň kotevních otvorů  (příp.  podlití  patních  desek) maltou,  betonem  nebo  jinou speciální hmotou, vyplnění jam zeminou, 
- veškeré druhy protikorozní ochrany a nátěry konstrukcí, 
 žárové zinkování s ponorem 
- zvláštní spojovací prostředky, rozebíratelnost konstrukce, 
- ochranná opatření před účinky bludných proudů 
- ochranu před přepětím.</t>
  </si>
  <si>
    <t>509,34+29,38=538,720 [A]</t>
  </si>
  <si>
    <t>kg</t>
  </si>
  <si>
    <t>ZÁBRADLÍ Z DÍLCŮ KOVOVÝCH ŽÁROVĚ ZINK PONOREM S NÁTĚREM</t>
  </si>
  <si>
    <t>348173</t>
  </si>
  <si>
    <t>28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</si>
  <si>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 
- povrchovou antikorozní úpravu výztuže, 
- separaci výztuže, 
- osazení měřících zařízení a úpravy pro ně, 
- osazení měřících skříní nebo míst pro měření bludných proudů.</t>
  </si>
  <si>
    <t>(104,20+98,75)*0,001=0,203 [A]</t>
  </si>
  <si>
    <t>VÝZTUŽ ŘÍMS Z OCELI 10505, B500B</t>
  </si>
  <si>
    <t>317365</t>
  </si>
  <si>
    <t>27</t>
  </si>
  <si>
    <t>položka zahrnuje:  
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</si>
  <si>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1,158+1,098=2,256 [A]</t>
  </si>
  <si>
    <t>ŘÍMSY ZE ŽELEZOBETONU DO C30/37</t>
  </si>
  <si>
    <t>317325</t>
  </si>
  <si>
    <t>26</t>
  </si>
  <si>
    <t>Svislé konstrukce</t>
  </si>
  <si>
    <t>3</t>
  </si>
  <si>
    <t>položka zahrnuje dodávku předepsané kotvy, případně její protikorozní úpravu, její osazení do vrtu, zainjektování a napnutí, případně opěrné desky 
nezahrnuje vrty</t>
  </si>
  <si>
    <t>zemní kotvy pro zajištění pažení</t>
  </si>
  <si>
    <t>KOTVENÍ NA POVRCHU Z BETONÁŘSKÉ VÝZTUŽE DL. DO 10M</t>
  </si>
  <si>
    <t>285368</t>
  </si>
  <si>
    <t>25</t>
  </si>
  <si>
    <t>Položka injektážních prací obsahuje kompletní práce, mimo zřízení vrtů (vykazují se položkami 261, 262), které jsou nutné pro předepsanou funkci injektáže (statickou, těsnící a pod.).Položka obsahuje vodní tlakové zkoušky před a po injektáži.  
Položka zahrnuje veškerý materiál, výrobky a polotovary, včetně mimostaveništní a vnitrostaveništní dopravy (rovněž přesuny), včetně naložení a složení, případně s uložením.</t>
  </si>
  <si>
    <t>3,14*(35+37)*0,2*0,02*0,02=0,018 [A]</t>
  </si>
  <si>
    <t>chemické kotvy pro kotvení říms</t>
  </si>
  <si>
    <t>INJEKTOVÁNÍ NÍZKOTLAKÉ Z CHEMICKÝCH POJIV NA POVRCHU</t>
  </si>
  <si>
    <t>281661</t>
  </si>
  <si>
    <t>24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</si>
  <si>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</si>
  <si>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2,71721=2,717 [A]</t>
  </si>
  <si>
    <t>VÝZTUŽ ZÁKLADŮ Z KARI SÍTÍ</t>
  </si>
  <si>
    <t>272366</t>
  </si>
  <si>
    <t>23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</si>
  <si>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</t>
  </si>
  <si>
    <t>2,8*0,3*43,6=36,624 [A]</t>
  </si>
  <si>
    <t>ZÁKLADY ZE ŽELEZOBETONU DO C30/37</t>
  </si>
  <si>
    <t>272325</t>
  </si>
  <si>
    <t>22</t>
  </si>
  <si>
    <t>položka zahrnuje: 
přemístění, montáž a demontáž vrtných souprav 
svislou dopravu zeminy z vrtu 
vodorovnou dopravu zeminy bez uložení na skládku 
případně nutné pažení dočasné (včetně odpažení) i trvalé</t>
  </si>
  <si>
    <t>8*4=32,000 [A]</t>
  </si>
  <si>
    <t>VRTY PRO KOTVENÍ, INJEKTÁŽ A MIKROPILOTY NA POVRCHU TŘ. I D DO 150MM</t>
  </si>
  <si>
    <t>26113</t>
  </si>
  <si>
    <t>21</t>
  </si>
  <si>
    <t>0,00385*10*6*2=0,462 [A]</t>
  </si>
  <si>
    <t>táhla pro kotvenívodorovných štětovnic</t>
  </si>
  <si>
    <t>VÝZTUŽ PODZEM STĚN Z OCELI 10505, B500B</t>
  </si>
  <si>
    <t>239365</t>
  </si>
  <si>
    <t>20</t>
  </si>
  <si>
    <t>položka zahrnuje odstranění stěn včetně odvozu a uložení na skládku</t>
  </si>
  <si>
    <t>2*5*2,4+1,5*5=31,500 [A]</t>
  </si>
  <si>
    <t>ODSTRANĚNÍ ŠTĚTOVÝCH STĚN Z KOVOVÝCH DÍLCŮ V PLOŠE</t>
  </si>
  <si>
    <t>23717A</t>
  </si>
  <si>
    <t>19</t>
  </si>
  <si>
    <t>5*2=10,000 [A]</t>
  </si>
  <si>
    <t>ODŘEZÁNÍ ŠTĚTOVÝCH STĚN Z KOVOVÝCH DÍLCŮ</t>
  </si>
  <si>
    <t>237172</t>
  </si>
  <si>
    <t>18</t>
  </si>
  <si>
    <t>- zřízení stěny 
- opotřebení štětovnic, případně jejich ošetřování, řezání, nastavování a další úpravy 
- kleštiny, převázky. a další pomocné a doplňkové konstrukce 
- nastražení a zaberanění štětovnic do jakékoliv třídy horniny 
- veškerou dopravu, nájem, provoz a přemístění beranících zařízení a dalších mechanismů 
- lešení a podpěrné konstrukce pro práci a manipulaci beranících zařízení a dalších mechanismů 
- beranící plošiny vč. zemních prací, zpevnění, odvodnění a pod. 
- při provádění z lodi náklady na prám nebo lodi 
- těsnění stěny, je-li nutné 
- kotvení stěny, je-li nutné nebo vzepření, případně rozepření 
- vodící piloty nebo stabilizační hrázky 
- zhotovení koutových štětovnic 
- dílenská dokumentace, včetně technologického předpisu spojování, 
- dodání spojovacího materiálu, 
- zřízení  montážních  a  dilatačních  spojů,  spar, včetně potřebných úprav, vložek, opracování, očištění a ošetření, 
- jakákoliv doprava a manipulace dílců  a  montážních  sestav,  včetně  dopravy konstrukce z výrobny na stavbu, 
- montážní dokumentace včetně technologického předpisu montáže, 
- výplň, těsnění a tmelení spar a spojů, 
- veškeré druhy opracování povrchů, včetně úprav pod nátěry a pod izolaci, 
- veškeré druhy dílenských základů a základních nátěrů a povlaků, 
- všechny druhy ocelového kotvení, 
- dílenskou přejímku a montážní prohlídku, včetně požadovaných dokladů</t>
  </si>
  <si>
    <t>ŠTĚTOVÉ STĚNY NASAZENÉ Z KOVOVÝCH DÍLCŮ DOČASNÉ (PLOCHA)</t>
  </si>
  <si>
    <t>23417A</t>
  </si>
  <si>
    <t>17</t>
  </si>
  <si>
    <t>9*5*2=90,000 [A]</t>
  </si>
  <si>
    <t>ŠTĚTOVÉ STĚNY BERANĚNÉ Z KOVOVÝCH DÍLCŮ DOČASNÉ (PLOCHA)</t>
  </si>
  <si>
    <t>23217A</t>
  </si>
  <si>
    <t>16</t>
  </si>
  <si>
    <t>Základy</t>
  </si>
  <si>
    <t>Zahrnuje dodání a položení předepsané zatravňovací textilie bez ohledu na sklon terénu, zalévání, první pokosení</t>
  </si>
  <si>
    <t>4*3*7=84,000 [A]</t>
  </si>
  <si>
    <t>ZALOŽENÍ TRÁVNÍKU ZATRAVŇOVACÍ TEXTILIÍ (ROHOŽÍ)</t>
  </si>
  <si>
    <t>18245</t>
  </si>
  <si>
    <t>15</t>
  </si>
  <si>
    <t>položka zahrnuje: 
nutné přemístění ornice z dočasných skládek vzdálených do 50m 
rozprostření ornice v předepsané tloušťce ve svahu přes 1:5</t>
  </si>
  <si>
    <t>ROZPROSTŘENÍ ORNICE VE SVAHU V TL DO 0,15M</t>
  </si>
  <si>
    <t>18222</t>
  </si>
  <si>
    <t>14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</si>
  <si>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</si>
  <si>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39*12=468,000 [A]</t>
  </si>
  <si>
    <t>zásyp stávajícím materiálem</t>
  </si>
  <si>
    <t>ZÁSYP JAM A RÝH ZEMINOU SE ZHUTNĚNÍM</t>
  </si>
  <si>
    <t>17411</t>
  </si>
  <si>
    <t>13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</si>
  <si>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</si>
  <si>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13*2*42=1 092,000 [A]</t>
  </si>
  <si>
    <t>uložení vykopané zeminy na mezideponii u mostu  
uložení vykopané zeminy na skládku</t>
  </si>
  <si>
    <t>ULOŽENÍ SYPANINY DO NÁSYPŮ A NA SKLÁDKY BEZ ZHUTNĚNÍ</t>
  </si>
  <si>
    <t>17120</t>
  </si>
  <si>
    <t>12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</si>
  <si>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</si>
  <si>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ULOŽENÍ SYPANINY DO NÁSYPŮ SE ZHUTNĚNÍM</t>
  </si>
  <si>
    <t>17110</t>
  </si>
  <si>
    <t>11</t>
  </si>
  <si>
    <t>Položka zahrnuje samostatnou dopravu zeminy. Množství se určí jako součin kubatutry [m3] a požadované vzdálenosti [km].</t>
  </si>
  <si>
    <t>(13*2*42-39*12)*30=18 720,000 [A]</t>
  </si>
  <si>
    <t>odvoz vykopané znovu nepoužité zeminy na skládku</t>
  </si>
  <si>
    <t>M3KM</t>
  </si>
  <si>
    <t>HLOUBENÍ JAM ZAPAŽ I NEPAŽ TŘ. I - DOPRAVA</t>
  </si>
  <si>
    <t>13173B</t>
  </si>
  <si>
    <t>10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</si>
  <si>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</si>
  <si>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HLOUBENÍ JAM ZAPAŽ I NEPAŽ TŘ. I</t>
  </si>
  <si>
    <t>13173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</si>
  <si>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</si>
  <si>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výkop z mezideponie pro zpětný zásyp</t>
  </si>
  <si>
    <t>VYKOPÁVKY ZE ZEMNÍKŮ A SKLÁDEK TŘ. I</t>
  </si>
  <si>
    <t>12573</t>
  </si>
  <si>
    <t>položka zahrnuje sejmutí ornice bez ohledu na tloušťku vrstvy a její vodorovnou dopravu 
nezahrnuje uložení na trvalou skládku</t>
  </si>
  <si>
    <t>4*3*7*0,15=12,600 [A]</t>
  </si>
  <si>
    <t>SEJMUTÍ ORNICE NEBO LESNÍ PŮDY</t>
  </si>
  <si>
    <t>12110</t>
  </si>
  <si>
    <t>Položka čerpání vody na povrchu zahrnuje i potrubí, pohotovost záložní čerpací soupravy a zřízení čerpací jímky. Součástí položky je také následná demontáž a likvidace těchto zařízení</t>
  </si>
  <si>
    <t>6*30*24=4 320,000 [A]</t>
  </si>
  <si>
    <t>HOD</t>
  </si>
  <si>
    <t>ČERPÁNÍ VODY DO 500 L/MIN</t>
  </si>
  <si>
    <t>11511</t>
  </si>
  <si>
    <t>6</t>
  </si>
  <si>
    <t>odstranění křovin a stromů do průměru 100 mm 
doprava dřevin bez ohledu na vzdálenost 
spálení na hromadách nebo štěpkování</t>
  </si>
  <si>
    <t>ODSTRANĚNÍ KŘOVIN</t>
  </si>
  <si>
    <t>11120</t>
  </si>
  <si>
    <t>5</t>
  </si>
  <si>
    <t>Zemní práce</t>
  </si>
  <si>
    <t>1</t>
  </si>
  <si>
    <t>zahrnuje veškeré náklady spojené s objednatelem požadovanými pracemi</t>
  </si>
  <si>
    <t>3*8=24,000 [A]</t>
  </si>
  <si>
    <t>dle směrnice SŽDC Č.55, 2009-04: především hlavní prohlídka mostu, kontrola prostorové průchodnosti</t>
  </si>
  <si>
    <t>OSTATNÍ POŽADAVKY - POSUDKY A KONTROLY</t>
  </si>
  <si>
    <t>029511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</si>
  <si>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</si>
  <si>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8,5*32*0,01*2,2=5,984 [A]</t>
  </si>
  <si>
    <t>izolace propustku</t>
  </si>
  <si>
    <t>POPLATKY ZA LIKVIDACŮ ODPADŮ NEBEZPEČNÝCH - 17 03 03*  ASFALTOVÉ STAVEBNÍ NÁTĚRY</t>
  </si>
  <si>
    <t>015570</t>
  </si>
  <si>
    <t>(32*(1,6*4,7*2+3,4*0,4)+4*6*1,6)*2,5=1 408,000 [A]</t>
  </si>
  <si>
    <t>POPLATKY ZA LIKVIDACŮ ODPADŮ NEKONTAMINOVANÝCH - 17 01 01  BETON Z DEMOLIC OBJEKTŮ, ZÁKLADŮ TV</t>
  </si>
  <si>
    <t>015140</t>
  </si>
  <si>
    <t>(13*2*42-39*12)*1,8=1 123,200 [A]</t>
  </si>
  <si>
    <t>POPLATKY ZA LIKVIDACŮ ODPADŮ NEKONTAMINOVANÝCH - 17 05 04  VYTĚŽENÉ ZEMINY A HORNINY -  I. TŘÍDA TĚŽITELNOSTI</t>
  </si>
  <si>
    <t>015111</t>
  </si>
  <si>
    <t>Všeobecné konstrukce a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</si>
  <si>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</si>
  <si>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</si>
  <si>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</si>
  <si>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</si>
  <si>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</si>
  <si>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</si>
  <si>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</si>
  <si>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</si>
  <si>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</si>
  <si>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</si>
  <si>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</si>
  <si>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</si>
  <si>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</si>
  <si>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Propustek st.km 108,731 TÚ 2001 (prov.ev.km 108,724)</t>
  </si>
  <si>
    <t>SO 01-19-02</t>
  </si>
  <si>
    <t>Rozpočet:</t>
  </si>
  <si>
    <t>O</t>
  </si>
  <si>
    <t>0,00</t>
  </si>
  <si>
    <t>Modernizace a elektrizace trati Šakvice - Hustopeče u Brna Soupisy prací</t>
  </si>
  <si>
    <t>17056</t>
  </si>
  <si>
    <t>Stavba:</t>
  </si>
  <si>
    <t>S</t>
  </si>
  <si>
    <t>Příloha k formuláři pro ocenění nabídky</t>
  </si>
  <si>
    <t>Firma: SUDOP BRNO, spol. s r.o.</t>
  </si>
  <si>
    <t>ASPE10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</si>
</sst>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0"/>
      <name val="Arial"/>
    </font>
    <font>
      <i/>
      <sz val="10"/>
      <name val="Arial"/>
    </font>
    <font>
      <b/>
      <sz val="10"/>
      <name val="Arial"/>
    </font>
    <font>
      <sz val="10"/>
      <color indexed="9"/>
      <name val="Arial"/>
    </font>
    <font>
      <b/>
      <sz val="11"/>
      <name val="Arial"/>
    </font>
    <font>
      <b/>
      <sz val="16"/>
      <color indexed="8"/>
      <name val="Arial"/>
    </font>
    <font>
      <strike/>
      <sz val="10"/>
      <name val="Arial"/>
      <family val="2"/>
      <charset val="238"/>
    </font>
    <font>
      <i/>
      <strike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6" fillId="0" borderId="1" xfId="0" applyFont="1" applyBorder="1" applyAlignment="1">
      <alignment horizontal="right"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1"/>
  <sheetViews>
    <sheetView tabSelected="1" topLeftCell="B1" zoomScaleNormal="100" workbookViewId="0">
      <pane ySplit="7" topLeftCell="A47" activePane="bottomLeft" state="frozen"/>
      <selection pane="bottomLeft" activeCell="E53" sqref="E53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268</v>
      </c>
      <c r="B1" s="24"/>
      <c r="C1" s="24"/>
      <c r="D1" s="24"/>
      <c r="E1" s="24" t="s">
        <v>267</v>
      </c>
      <c r="F1" s="24"/>
      <c r="G1" s="24"/>
      <c r="H1" s="24"/>
      <c r="I1" s="24"/>
      <c r="P1" t="s">
        <v>122</v>
      </c>
    </row>
    <row r="2" spans="1:18" ht="24.95" customHeight="1" x14ac:dyDescent="0.2">
      <c r="B2" s="24"/>
      <c r="C2" s="24"/>
      <c r="D2" s="24"/>
      <c r="E2" s="27" t="s">
        <v>266</v>
      </c>
      <c r="F2" s="24"/>
      <c r="G2" s="24"/>
      <c r="H2" s="12"/>
      <c r="I2" s="12"/>
      <c r="O2">
        <f>0+O8+O25+O70+O111+O128+O145+O154+O159</f>
        <v>0</v>
      </c>
      <c r="P2" t="s">
        <v>122</v>
      </c>
    </row>
    <row r="3" spans="1:18" ht="15" customHeight="1" x14ac:dyDescent="0.2">
      <c r="A3" t="s">
        <v>265</v>
      </c>
      <c r="B3" s="26" t="s">
        <v>264</v>
      </c>
      <c r="C3" s="29" t="s">
        <v>263</v>
      </c>
      <c r="D3" s="30"/>
      <c r="E3" s="25" t="s">
        <v>262</v>
      </c>
      <c r="F3" s="24"/>
      <c r="G3" s="23"/>
      <c r="H3" s="22" t="s">
        <v>258</v>
      </c>
      <c r="I3" s="21">
        <f>0+I8+I25+I70+I111+I128+I145+I154+I159</f>
        <v>0</v>
      </c>
      <c r="O3" t="s">
        <v>261</v>
      </c>
      <c r="P3" t="s">
        <v>6</v>
      </c>
    </row>
    <row r="4" spans="1:18" ht="15" customHeight="1" x14ac:dyDescent="0.2">
      <c r="A4" t="s">
        <v>260</v>
      </c>
      <c r="B4" s="20" t="s">
        <v>259</v>
      </c>
      <c r="C4" s="31" t="s">
        <v>258</v>
      </c>
      <c r="D4" s="32"/>
      <c r="E4" s="19" t="s">
        <v>257</v>
      </c>
      <c r="F4" s="12"/>
      <c r="G4" s="12"/>
      <c r="H4" s="16"/>
      <c r="I4" s="16"/>
      <c r="O4" t="s">
        <v>256</v>
      </c>
      <c r="P4" t="s">
        <v>6</v>
      </c>
    </row>
    <row r="5" spans="1:18" ht="12.75" customHeight="1" x14ac:dyDescent="0.2">
      <c r="A5" s="28" t="s">
        <v>255</v>
      </c>
      <c r="B5" s="28" t="s">
        <v>254</v>
      </c>
      <c r="C5" s="28" t="s">
        <v>253</v>
      </c>
      <c r="D5" s="28" t="s">
        <v>252</v>
      </c>
      <c r="E5" s="28" t="s">
        <v>251</v>
      </c>
      <c r="F5" s="28" t="s">
        <v>250</v>
      </c>
      <c r="G5" s="28" t="s">
        <v>249</v>
      </c>
      <c r="H5" s="28" t="s">
        <v>248</v>
      </c>
      <c r="I5" s="28"/>
      <c r="O5" t="s">
        <v>247</v>
      </c>
      <c r="P5" t="s">
        <v>6</v>
      </c>
    </row>
    <row r="6" spans="1:18" ht="12.75" customHeight="1" x14ac:dyDescent="0.2">
      <c r="A6" s="28"/>
      <c r="B6" s="28"/>
      <c r="C6" s="28"/>
      <c r="D6" s="28"/>
      <c r="E6" s="28"/>
      <c r="F6" s="28"/>
      <c r="G6" s="28"/>
      <c r="H6" s="18" t="s">
        <v>246</v>
      </c>
      <c r="I6" s="18" t="s">
        <v>245</v>
      </c>
    </row>
    <row r="7" spans="1:18" ht="12.75" customHeight="1" x14ac:dyDescent="0.2">
      <c r="A7" s="18" t="s">
        <v>244</v>
      </c>
      <c r="B7" s="18" t="s">
        <v>226</v>
      </c>
      <c r="C7" s="18" t="s">
        <v>6</v>
      </c>
      <c r="D7" s="18" t="s">
        <v>122</v>
      </c>
      <c r="E7" s="18" t="s">
        <v>98</v>
      </c>
      <c r="F7" s="18" t="s">
        <v>224</v>
      </c>
      <c r="G7" s="18" t="s">
        <v>220</v>
      </c>
      <c r="H7" s="18" t="s">
        <v>54</v>
      </c>
      <c r="I7" s="18" t="s">
        <v>203</v>
      </c>
    </row>
    <row r="8" spans="1:18" ht="12.75" customHeight="1" x14ac:dyDescent="0.2">
      <c r="A8" s="16" t="s">
        <v>55</v>
      </c>
      <c r="B8" s="16"/>
      <c r="C8" s="17" t="s">
        <v>244</v>
      </c>
      <c r="D8" s="16"/>
      <c r="E8" s="13" t="s">
        <v>243</v>
      </c>
      <c r="F8" s="16"/>
      <c r="G8" s="16"/>
      <c r="H8" s="16"/>
      <c r="I8" s="15">
        <f>0+Q8</f>
        <v>0</v>
      </c>
      <c r="O8">
        <f>0+R8</f>
        <v>0</v>
      </c>
      <c r="Q8">
        <f>0+I9+I13+I17+I21</f>
        <v>0</v>
      </c>
      <c r="R8">
        <f>0+O9+O13+O17+O21</f>
        <v>0</v>
      </c>
    </row>
    <row r="9" spans="1:18" ht="25.5" x14ac:dyDescent="0.2">
      <c r="A9" s="9" t="s">
        <v>12</v>
      </c>
      <c r="B9" s="10" t="s">
        <v>226</v>
      </c>
      <c r="C9" s="10" t="s">
        <v>242</v>
      </c>
      <c r="D9" s="9" t="s">
        <v>9</v>
      </c>
      <c r="E9" s="8" t="s">
        <v>241</v>
      </c>
      <c r="F9" s="7" t="s">
        <v>21</v>
      </c>
      <c r="G9" s="6">
        <v>1123.2</v>
      </c>
      <c r="H9" s="5">
        <v>0</v>
      </c>
      <c r="I9" s="5">
        <f>ROUND(ROUND(H9,2)*ROUND(G9,3),2)</f>
        <v>0</v>
      </c>
      <c r="O9">
        <f>(I9*21)/100</f>
        <v>0</v>
      </c>
      <c r="P9" t="s">
        <v>6</v>
      </c>
    </row>
    <row r="10" spans="1:18" x14ac:dyDescent="0.2">
      <c r="A10" s="4" t="s">
        <v>5</v>
      </c>
      <c r="E10" s="1" t="s">
        <v>9</v>
      </c>
    </row>
    <row r="11" spans="1:18" x14ac:dyDescent="0.2">
      <c r="A11" s="3" t="s">
        <v>3</v>
      </c>
      <c r="E11" s="2" t="s">
        <v>240</v>
      </c>
    </row>
    <row r="12" spans="1:18" ht="140.25" x14ac:dyDescent="0.2">
      <c r="A12" t="s">
        <v>1</v>
      </c>
      <c r="E12" s="1" t="s">
        <v>232</v>
      </c>
    </row>
    <row r="13" spans="1:18" ht="25.5" x14ac:dyDescent="0.2">
      <c r="A13" s="9" t="s">
        <v>12</v>
      </c>
      <c r="B13" s="10" t="s">
        <v>6</v>
      </c>
      <c r="C13" s="10" t="s">
        <v>239</v>
      </c>
      <c r="D13" s="9" t="s">
        <v>9</v>
      </c>
      <c r="E13" s="8" t="s">
        <v>238</v>
      </c>
      <c r="F13" s="7" t="s">
        <v>21</v>
      </c>
      <c r="G13" s="6">
        <v>1408</v>
      </c>
      <c r="H13" s="5">
        <v>0</v>
      </c>
      <c r="I13" s="5">
        <f>ROUND(ROUND(H13,2)*ROUND(G13,3),2)</f>
        <v>0</v>
      </c>
      <c r="O13">
        <f>(I13*21)/100</f>
        <v>0</v>
      </c>
      <c r="P13" t="s">
        <v>6</v>
      </c>
    </row>
    <row r="14" spans="1:18" x14ac:dyDescent="0.2">
      <c r="A14" s="4" t="s">
        <v>5</v>
      </c>
      <c r="E14" s="1" t="s">
        <v>9</v>
      </c>
    </row>
    <row r="15" spans="1:18" x14ac:dyDescent="0.2">
      <c r="A15" s="3" t="s">
        <v>3</v>
      </c>
      <c r="E15" s="2" t="s">
        <v>237</v>
      </c>
    </row>
    <row r="16" spans="1:18" ht="140.25" x14ac:dyDescent="0.2">
      <c r="A16" t="s">
        <v>1</v>
      </c>
      <c r="E16" s="1" t="s">
        <v>232</v>
      </c>
    </row>
    <row r="17" spans="1:18" ht="25.5" x14ac:dyDescent="0.2">
      <c r="A17" s="9" t="s">
        <v>12</v>
      </c>
      <c r="B17" s="10" t="s">
        <v>122</v>
      </c>
      <c r="C17" s="10" t="s">
        <v>236</v>
      </c>
      <c r="D17" s="9" t="s">
        <v>9</v>
      </c>
      <c r="E17" s="8" t="s">
        <v>235</v>
      </c>
      <c r="F17" s="7" t="s">
        <v>21</v>
      </c>
      <c r="G17" s="6">
        <v>5.984</v>
      </c>
      <c r="H17" s="5">
        <v>0</v>
      </c>
      <c r="I17" s="5">
        <f>ROUND(ROUND(H17,2)*ROUND(G17,3),2)</f>
        <v>0</v>
      </c>
      <c r="O17">
        <f>(I17*21)/100</f>
        <v>0</v>
      </c>
      <c r="P17" t="s">
        <v>6</v>
      </c>
    </row>
    <row r="18" spans="1:18" x14ac:dyDescent="0.2">
      <c r="A18" s="4" t="s">
        <v>5</v>
      </c>
      <c r="E18" s="1" t="s">
        <v>234</v>
      </c>
    </row>
    <row r="19" spans="1:18" x14ac:dyDescent="0.2">
      <c r="A19" s="3" t="s">
        <v>3</v>
      </c>
      <c r="E19" s="2" t="s">
        <v>233</v>
      </c>
    </row>
    <row r="20" spans="1:18" ht="140.25" x14ac:dyDescent="0.2">
      <c r="A20" t="s">
        <v>1</v>
      </c>
      <c r="E20" s="1" t="s">
        <v>232</v>
      </c>
    </row>
    <row r="21" spans="1:18" x14ac:dyDescent="0.2">
      <c r="A21" s="9" t="s">
        <v>12</v>
      </c>
      <c r="B21" s="10" t="s">
        <v>98</v>
      </c>
      <c r="C21" s="10" t="s">
        <v>231</v>
      </c>
      <c r="D21" s="9" t="s">
        <v>9</v>
      </c>
      <c r="E21" s="8" t="s">
        <v>230</v>
      </c>
      <c r="F21" s="7" t="s">
        <v>217</v>
      </c>
      <c r="G21" s="6">
        <v>24</v>
      </c>
      <c r="H21" s="5">
        <v>0</v>
      </c>
      <c r="I21" s="5">
        <f>ROUND(ROUND(H21,2)*ROUND(G21,3),2)</f>
        <v>0</v>
      </c>
      <c r="O21">
        <f>(I21*21)/100</f>
        <v>0</v>
      </c>
      <c r="P21" t="s">
        <v>6</v>
      </c>
    </row>
    <row r="22" spans="1:18" ht="25.5" x14ac:dyDescent="0.2">
      <c r="A22" s="4" t="s">
        <v>5</v>
      </c>
      <c r="E22" s="1" t="s">
        <v>229</v>
      </c>
    </row>
    <row r="23" spans="1:18" x14ac:dyDescent="0.2">
      <c r="A23" s="3" t="s">
        <v>3</v>
      </c>
      <c r="E23" s="2" t="s">
        <v>228</v>
      </c>
    </row>
    <row r="24" spans="1:18" x14ac:dyDescent="0.2">
      <c r="A24" t="s">
        <v>1</v>
      </c>
      <c r="E24" s="1" t="s">
        <v>227</v>
      </c>
    </row>
    <row r="25" spans="1:18" ht="12.75" customHeight="1" x14ac:dyDescent="0.2">
      <c r="A25" s="12" t="s">
        <v>55</v>
      </c>
      <c r="B25" s="12"/>
      <c r="C25" s="14" t="s">
        <v>226</v>
      </c>
      <c r="D25" s="12"/>
      <c r="E25" s="13" t="s">
        <v>225</v>
      </c>
      <c r="F25" s="12"/>
      <c r="G25" s="12"/>
      <c r="H25" s="12"/>
      <c r="I25" s="11">
        <f>0+Q25</f>
        <v>0</v>
      </c>
      <c r="O25">
        <f>0+R25</f>
        <v>0</v>
      </c>
      <c r="Q25">
        <f>0+I26+I30+I34+I38+I42+I46+I50+I54+I58+I62+I66</f>
        <v>0</v>
      </c>
      <c r="R25">
        <f>0+O26+O30+O34+O38+O42+O46+O50+O54+O58+O62+O66</f>
        <v>0</v>
      </c>
    </row>
    <row r="26" spans="1:18" x14ac:dyDescent="0.2">
      <c r="A26" s="9" t="s">
        <v>12</v>
      </c>
      <c r="B26" s="10" t="s">
        <v>224</v>
      </c>
      <c r="C26" s="10" t="s">
        <v>223</v>
      </c>
      <c r="D26" s="9" t="s">
        <v>9</v>
      </c>
      <c r="E26" s="8" t="s">
        <v>222</v>
      </c>
      <c r="F26" s="7" t="s">
        <v>7</v>
      </c>
      <c r="G26" s="6">
        <v>84</v>
      </c>
      <c r="H26" s="5">
        <v>0</v>
      </c>
      <c r="I26" s="5">
        <f>ROUND(ROUND(H26,2)*ROUND(G26,3),2)</f>
        <v>0</v>
      </c>
      <c r="O26">
        <f>(I26*21)/100</f>
        <v>0</v>
      </c>
      <c r="P26" t="s">
        <v>6</v>
      </c>
    </row>
    <row r="27" spans="1:18" x14ac:dyDescent="0.2">
      <c r="A27" s="4" t="s">
        <v>5</v>
      </c>
      <c r="E27" s="1" t="s">
        <v>9</v>
      </c>
    </row>
    <row r="28" spans="1:18" x14ac:dyDescent="0.2">
      <c r="A28" s="3" t="s">
        <v>3</v>
      </c>
      <c r="E28" s="2" t="s">
        <v>173</v>
      </c>
    </row>
    <row r="29" spans="1:18" ht="38.25" x14ac:dyDescent="0.2">
      <c r="A29" t="s">
        <v>1</v>
      </c>
      <c r="E29" s="1" t="s">
        <v>221</v>
      </c>
    </row>
    <row r="30" spans="1:18" x14ac:dyDescent="0.2">
      <c r="A30" s="9" t="s">
        <v>12</v>
      </c>
      <c r="B30" s="10" t="s">
        <v>220</v>
      </c>
      <c r="C30" s="10" t="s">
        <v>219</v>
      </c>
      <c r="D30" s="9" t="s">
        <v>9</v>
      </c>
      <c r="E30" s="8" t="s">
        <v>218</v>
      </c>
      <c r="F30" s="7" t="s">
        <v>217</v>
      </c>
      <c r="G30" s="6">
        <v>4320</v>
      </c>
      <c r="H30" s="5">
        <v>0</v>
      </c>
      <c r="I30" s="5">
        <f>ROUND(ROUND(H30,2)*ROUND(G30,3),2)</f>
        <v>0</v>
      </c>
      <c r="O30">
        <f>(I30*21)/100</f>
        <v>0</v>
      </c>
      <c r="P30" t="s">
        <v>6</v>
      </c>
    </row>
    <row r="31" spans="1:18" x14ac:dyDescent="0.2">
      <c r="A31" s="4" t="s">
        <v>5</v>
      </c>
      <c r="E31" s="1" t="s">
        <v>9</v>
      </c>
    </row>
    <row r="32" spans="1:18" x14ac:dyDescent="0.2">
      <c r="A32" s="3" t="s">
        <v>3</v>
      </c>
      <c r="E32" s="2" t="s">
        <v>216</v>
      </c>
    </row>
    <row r="33" spans="1:16" ht="38.25" x14ac:dyDescent="0.2">
      <c r="A33" t="s">
        <v>1</v>
      </c>
      <c r="E33" s="1" t="s">
        <v>215</v>
      </c>
    </row>
    <row r="34" spans="1:16" x14ac:dyDescent="0.2">
      <c r="A34" s="9" t="s">
        <v>12</v>
      </c>
      <c r="B34" s="10" t="s">
        <v>76</v>
      </c>
      <c r="C34" s="10" t="s">
        <v>214</v>
      </c>
      <c r="D34" s="9" t="s">
        <v>9</v>
      </c>
      <c r="E34" s="8" t="s">
        <v>213</v>
      </c>
      <c r="F34" s="7" t="s">
        <v>31</v>
      </c>
      <c r="G34" s="6">
        <v>12.6</v>
      </c>
      <c r="H34" s="5">
        <v>0</v>
      </c>
      <c r="I34" s="5">
        <f>ROUND(ROUND(H34,2)*ROUND(G34,3),2)</f>
        <v>0</v>
      </c>
      <c r="O34">
        <f>(I34*21)/100</f>
        <v>0</v>
      </c>
      <c r="P34" t="s">
        <v>6</v>
      </c>
    </row>
    <row r="35" spans="1:16" x14ac:dyDescent="0.2">
      <c r="A35" s="4" t="s">
        <v>5</v>
      </c>
      <c r="E35" s="1" t="s">
        <v>9</v>
      </c>
    </row>
    <row r="36" spans="1:16" x14ac:dyDescent="0.2">
      <c r="A36" s="3" t="s">
        <v>3</v>
      </c>
      <c r="E36" s="2" t="s">
        <v>212</v>
      </c>
    </row>
    <row r="37" spans="1:16" ht="38.25" x14ac:dyDescent="0.2">
      <c r="A37" t="s">
        <v>1</v>
      </c>
      <c r="E37" s="1" t="s">
        <v>211</v>
      </c>
    </row>
    <row r="38" spans="1:16" x14ac:dyDescent="0.2">
      <c r="A38" s="9" t="s">
        <v>12</v>
      </c>
      <c r="B38" s="10" t="s">
        <v>64</v>
      </c>
      <c r="C38" s="10" t="s">
        <v>210</v>
      </c>
      <c r="D38" s="9" t="s">
        <v>9</v>
      </c>
      <c r="E38" s="8" t="s">
        <v>209</v>
      </c>
      <c r="F38" s="7" t="s">
        <v>31</v>
      </c>
      <c r="G38" s="6">
        <v>468</v>
      </c>
      <c r="H38" s="5">
        <v>0</v>
      </c>
      <c r="I38" s="5">
        <f>ROUND(ROUND(H38,2)*ROUND(G38,3),2)</f>
        <v>0</v>
      </c>
      <c r="O38">
        <f>(I38*21)/100</f>
        <v>0</v>
      </c>
      <c r="P38" t="s">
        <v>6</v>
      </c>
    </row>
    <row r="39" spans="1:16" x14ac:dyDescent="0.2">
      <c r="A39" s="4" t="s">
        <v>5</v>
      </c>
      <c r="E39" s="1" t="s">
        <v>208</v>
      </c>
    </row>
    <row r="40" spans="1:16" x14ac:dyDescent="0.2">
      <c r="A40" s="3" t="s">
        <v>3</v>
      </c>
      <c r="E40" s="2" t="s">
        <v>182</v>
      </c>
    </row>
    <row r="41" spans="1:16" ht="306" x14ac:dyDescent="0.2">
      <c r="A41" t="s">
        <v>1</v>
      </c>
      <c r="E41" s="1" t="s">
        <v>207</v>
      </c>
    </row>
    <row r="42" spans="1:16" x14ac:dyDescent="0.2">
      <c r="A42" s="9" t="s">
        <v>12</v>
      </c>
      <c r="B42" s="10" t="s">
        <v>54</v>
      </c>
      <c r="C42" s="10" t="s">
        <v>206</v>
      </c>
      <c r="D42" s="9" t="s">
        <v>9</v>
      </c>
      <c r="E42" s="8" t="s">
        <v>205</v>
      </c>
      <c r="F42" s="7" t="s">
        <v>31</v>
      </c>
      <c r="G42" s="6">
        <v>1092</v>
      </c>
      <c r="H42" s="5">
        <v>0</v>
      </c>
      <c r="I42" s="5">
        <f>ROUND(ROUND(H42,2)*ROUND(G42,3),2)</f>
        <v>0</v>
      </c>
      <c r="O42">
        <f>(I42*21)/100</f>
        <v>0</v>
      </c>
      <c r="P42" t="s">
        <v>6</v>
      </c>
    </row>
    <row r="43" spans="1:16" x14ac:dyDescent="0.2">
      <c r="A43" s="4" t="s">
        <v>5</v>
      </c>
      <c r="E43" s="1" t="s">
        <v>9</v>
      </c>
    </row>
    <row r="44" spans="1:16" x14ac:dyDescent="0.2">
      <c r="A44" s="3" t="s">
        <v>3</v>
      </c>
      <c r="E44" s="2" t="s">
        <v>188</v>
      </c>
    </row>
    <row r="45" spans="1:16" ht="318.75" x14ac:dyDescent="0.2">
      <c r="A45" t="s">
        <v>1</v>
      </c>
      <c r="E45" s="1" t="s">
        <v>204</v>
      </c>
    </row>
    <row r="46" spans="1:16" x14ac:dyDescent="0.2">
      <c r="A46" s="9" t="s">
        <v>12</v>
      </c>
      <c r="B46" s="10" t="s">
        <v>203</v>
      </c>
      <c r="C46" s="10" t="s">
        <v>202</v>
      </c>
      <c r="D46" s="9" t="s">
        <v>9</v>
      </c>
      <c r="E46" s="8" t="s">
        <v>201</v>
      </c>
      <c r="F46" s="7" t="s">
        <v>200</v>
      </c>
      <c r="G46" s="6">
        <v>18720</v>
      </c>
      <c r="H46" s="5">
        <v>0</v>
      </c>
      <c r="I46" s="5">
        <f>ROUND(ROUND(H46,2)*ROUND(G46,3),2)</f>
        <v>0</v>
      </c>
      <c r="O46">
        <f>(I46*21)/100</f>
        <v>0</v>
      </c>
      <c r="P46" t="s">
        <v>6</v>
      </c>
    </row>
    <row r="47" spans="1:16" x14ac:dyDescent="0.2">
      <c r="A47" s="4" t="s">
        <v>5</v>
      </c>
      <c r="E47" s="1" t="s">
        <v>199</v>
      </c>
    </row>
    <row r="48" spans="1:16" x14ac:dyDescent="0.2">
      <c r="A48" s="3" t="s">
        <v>3</v>
      </c>
      <c r="E48" s="2" t="s">
        <v>198</v>
      </c>
    </row>
    <row r="49" spans="1:16" ht="25.5" x14ac:dyDescent="0.2">
      <c r="A49" t="s">
        <v>1</v>
      </c>
      <c r="E49" s="1" t="s">
        <v>197</v>
      </c>
    </row>
    <row r="50" spans="1:16" x14ac:dyDescent="0.2">
      <c r="A50" s="9" t="s">
        <v>12</v>
      </c>
      <c r="B50" s="33" t="s">
        <v>196</v>
      </c>
      <c r="C50" s="33" t="s">
        <v>195</v>
      </c>
      <c r="D50" s="34" t="s">
        <v>9</v>
      </c>
      <c r="E50" s="35" t="s">
        <v>194</v>
      </c>
      <c r="F50" s="36" t="s">
        <v>31</v>
      </c>
      <c r="G50" s="37">
        <v>468</v>
      </c>
      <c r="H50" s="38">
        <v>0</v>
      </c>
      <c r="I50" s="38">
        <f>ROUND(ROUND(H50,2)*ROUND(G50,3),2)</f>
        <v>0</v>
      </c>
      <c r="O50">
        <f>(I50*21)/100</f>
        <v>0</v>
      </c>
      <c r="P50" t="s">
        <v>6</v>
      </c>
    </row>
    <row r="51" spans="1:16" x14ac:dyDescent="0.2">
      <c r="A51" s="4" t="s">
        <v>5</v>
      </c>
      <c r="E51" s="1" t="s">
        <v>9</v>
      </c>
    </row>
    <row r="52" spans="1:16" x14ac:dyDescent="0.2">
      <c r="A52" s="3" t="s">
        <v>3</v>
      </c>
      <c r="E52" s="39" t="s">
        <v>182</v>
      </c>
    </row>
    <row r="53" spans="1:16" ht="267.75" x14ac:dyDescent="0.2">
      <c r="A53" t="s">
        <v>1</v>
      </c>
      <c r="E53" s="40" t="s">
        <v>193</v>
      </c>
    </row>
    <row r="54" spans="1:16" x14ac:dyDescent="0.2">
      <c r="A54" s="9" t="s">
        <v>12</v>
      </c>
      <c r="B54" s="10" t="s">
        <v>192</v>
      </c>
      <c r="C54" s="10" t="s">
        <v>191</v>
      </c>
      <c r="D54" s="9" t="s">
        <v>9</v>
      </c>
      <c r="E54" s="8" t="s">
        <v>190</v>
      </c>
      <c r="F54" s="7" t="s">
        <v>31</v>
      </c>
      <c r="G54" s="6">
        <v>1092</v>
      </c>
      <c r="H54" s="5">
        <v>0</v>
      </c>
      <c r="I54" s="5">
        <f>ROUND(ROUND(H54,2)*ROUND(G54,3),2)</f>
        <v>0</v>
      </c>
      <c r="O54">
        <f>(I54*21)/100</f>
        <v>0</v>
      </c>
      <c r="P54" t="s">
        <v>6</v>
      </c>
    </row>
    <row r="55" spans="1:16" ht="25.5" x14ac:dyDescent="0.2">
      <c r="A55" s="4" t="s">
        <v>5</v>
      </c>
      <c r="E55" s="1" t="s">
        <v>189</v>
      </c>
    </row>
    <row r="56" spans="1:16" x14ac:dyDescent="0.2">
      <c r="A56" s="3" t="s">
        <v>3</v>
      </c>
      <c r="E56" s="2" t="s">
        <v>188</v>
      </c>
    </row>
    <row r="57" spans="1:16" ht="191.25" x14ac:dyDescent="0.2">
      <c r="A57" t="s">
        <v>1</v>
      </c>
      <c r="E57" s="1" t="s">
        <v>187</v>
      </c>
    </row>
    <row r="58" spans="1:16" x14ac:dyDescent="0.2">
      <c r="A58" s="9" t="s">
        <v>12</v>
      </c>
      <c r="B58" s="10" t="s">
        <v>186</v>
      </c>
      <c r="C58" s="10" t="s">
        <v>185</v>
      </c>
      <c r="D58" s="9" t="s">
        <v>9</v>
      </c>
      <c r="E58" s="8" t="s">
        <v>184</v>
      </c>
      <c r="F58" s="7" t="s">
        <v>31</v>
      </c>
      <c r="G58" s="6">
        <v>468</v>
      </c>
      <c r="H58" s="5">
        <v>0</v>
      </c>
      <c r="I58" s="5">
        <f>ROUND(ROUND(H58,2)*ROUND(G58,3),2)</f>
        <v>0</v>
      </c>
      <c r="O58">
        <f>(I58*21)/100</f>
        <v>0</v>
      </c>
      <c r="P58" t="s">
        <v>6</v>
      </c>
    </row>
    <row r="59" spans="1:16" x14ac:dyDescent="0.2">
      <c r="A59" s="4" t="s">
        <v>5</v>
      </c>
      <c r="E59" s="1" t="s">
        <v>183</v>
      </c>
    </row>
    <row r="60" spans="1:16" x14ac:dyDescent="0.2">
      <c r="A60" s="3" t="s">
        <v>3</v>
      </c>
      <c r="E60" s="2" t="s">
        <v>182</v>
      </c>
    </row>
    <row r="61" spans="1:16" ht="229.5" x14ac:dyDescent="0.2">
      <c r="A61" t="s">
        <v>1</v>
      </c>
      <c r="E61" s="1" t="s">
        <v>181</v>
      </c>
    </row>
    <row r="62" spans="1:16" x14ac:dyDescent="0.2">
      <c r="A62" s="9" t="s">
        <v>12</v>
      </c>
      <c r="B62" s="10" t="s">
        <v>180</v>
      </c>
      <c r="C62" s="10" t="s">
        <v>179</v>
      </c>
      <c r="D62" s="9" t="s">
        <v>9</v>
      </c>
      <c r="E62" s="8" t="s">
        <v>178</v>
      </c>
      <c r="F62" s="7" t="s">
        <v>7</v>
      </c>
      <c r="G62" s="6">
        <v>84</v>
      </c>
      <c r="H62" s="5">
        <v>0</v>
      </c>
      <c r="I62" s="5">
        <f>ROUND(ROUND(H62,2)*ROUND(G62,3),2)</f>
        <v>0</v>
      </c>
      <c r="O62">
        <f>(I62*21)/100</f>
        <v>0</v>
      </c>
      <c r="P62" t="s">
        <v>6</v>
      </c>
    </row>
    <row r="63" spans="1:16" x14ac:dyDescent="0.2">
      <c r="A63" s="4" t="s">
        <v>5</v>
      </c>
      <c r="E63" s="1" t="s">
        <v>9</v>
      </c>
    </row>
    <row r="64" spans="1:16" x14ac:dyDescent="0.2">
      <c r="A64" s="3" t="s">
        <v>3</v>
      </c>
      <c r="E64" s="2" t="s">
        <v>173</v>
      </c>
    </row>
    <row r="65" spans="1:18" ht="38.25" x14ac:dyDescent="0.2">
      <c r="A65" t="s">
        <v>1</v>
      </c>
      <c r="E65" s="1" t="s">
        <v>177</v>
      </c>
    </row>
    <row r="66" spans="1:18" x14ac:dyDescent="0.2">
      <c r="A66" s="9" t="s">
        <v>12</v>
      </c>
      <c r="B66" s="10" t="s">
        <v>176</v>
      </c>
      <c r="C66" s="10" t="s">
        <v>175</v>
      </c>
      <c r="D66" s="9" t="s">
        <v>9</v>
      </c>
      <c r="E66" s="8" t="s">
        <v>174</v>
      </c>
      <c r="F66" s="7" t="s">
        <v>7</v>
      </c>
      <c r="G66" s="6">
        <v>84</v>
      </c>
      <c r="H66" s="5">
        <v>0</v>
      </c>
      <c r="I66" s="5">
        <f>ROUND(ROUND(H66,2)*ROUND(G66,3),2)</f>
        <v>0</v>
      </c>
      <c r="O66">
        <f>(I66*21)/100</f>
        <v>0</v>
      </c>
      <c r="P66" t="s">
        <v>6</v>
      </c>
    </row>
    <row r="67" spans="1:18" x14ac:dyDescent="0.2">
      <c r="A67" s="4" t="s">
        <v>5</v>
      </c>
      <c r="E67" s="1" t="s">
        <v>9</v>
      </c>
    </row>
    <row r="68" spans="1:18" x14ac:dyDescent="0.2">
      <c r="A68" s="3" t="s">
        <v>3</v>
      </c>
      <c r="E68" s="2" t="s">
        <v>173</v>
      </c>
    </row>
    <row r="69" spans="1:18" ht="25.5" x14ac:dyDescent="0.2">
      <c r="A69" t="s">
        <v>1</v>
      </c>
      <c r="E69" s="1" t="s">
        <v>172</v>
      </c>
    </row>
    <row r="70" spans="1:18" ht="12.75" customHeight="1" x14ac:dyDescent="0.2">
      <c r="A70" s="12" t="s">
        <v>55</v>
      </c>
      <c r="B70" s="12"/>
      <c r="C70" s="14" t="s">
        <v>6</v>
      </c>
      <c r="D70" s="12"/>
      <c r="E70" s="13" t="s">
        <v>171</v>
      </c>
      <c r="F70" s="12"/>
      <c r="G70" s="12"/>
      <c r="H70" s="12"/>
      <c r="I70" s="11">
        <f>0+Q70</f>
        <v>0</v>
      </c>
      <c r="O70">
        <f>0+R70</f>
        <v>0</v>
      </c>
      <c r="Q70">
        <f>0+I71+I75+I79+I83+I87+I91+I95+I99+I103+I107</f>
        <v>0</v>
      </c>
      <c r="R70">
        <f>0+O71+O75+O79+O83+O87+O91+O95+O99+O103+O107</f>
        <v>0</v>
      </c>
    </row>
    <row r="71" spans="1:18" x14ac:dyDescent="0.2">
      <c r="A71" s="9" t="s">
        <v>12</v>
      </c>
      <c r="B71" s="10" t="s">
        <v>170</v>
      </c>
      <c r="C71" s="10" t="s">
        <v>169</v>
      </c>
      <c r="D71" s="9" t="s">
        <v>9</v>
      </c>
      <c r="E71" s="8" t="s">
        <v>168</v>
      </c>
      <c r="F71" s="7" t="s">
        <v>7</v>
      </c>
      <c r="G71" s="6">
        <v>90</v>
      </c>
      <c r="H71" s="5">
        <v>0</v>
      </c>
      <c r="I71" s="5">
        <f>ROUND(ROUND(H71,2)*ROUND(G71,3),2)</f>
        <v>0</v>
      </c>
      <c r="O71">
        <f>(I71*21)/100</f>
        <v>0</v>
      </c>
      <c r="P71" t="s">
        <v>6</v>
      </c>
    </row>
    <row r="72" spans="1:18" x14ac:dyDescent="0.2">
      <c r="A72" s="4" t="s">
        <v>5</v>
      </c>
      <c r="E72" s="1" t="s">
        <v>9</v>
      </c>
    </row>
    <row r="73" spans="1:18" x14ac:dyDescent="0.2">
      <c r="A73" s="3" t="s">
        <v>3</v>
      </c>
      <c r="E73" s="2" t="s">
        <v>167</v>
      </c>
    </row>
    <row r="74" spans="1:18" ht="344.25" x14ac:dyDescent="0.2">
      <c r="A74" t="s">
        <v>1</v>
      </c>
      <c r="E74" s="1" t="s">
        <v>163</v>
      </c>
    </row>
    <row r="75" spans="1:18" x14ac:dyDescent="0.2">
      <c r="A75" s="9" t="s">
        <v>12</v>
      </c>
      <c r="B75" s="10" t="s">
        <v>166</v>
      </c>
      <c r="C75" s="10" t="s">
        <v>165</v>
      </c>
      <c r="D75" s="9" t="s">
        <v>9</v>
      </c>
      <c r="E75" s="8" t="s">
        <v>164</v>
      </c>
      <c r="F75" s="7" t="s">
        <v>7</v>
      </c>
      <c r="G75" s="6">
        <v>31.5</v>
      </c>
      <c r="H75" s="5">
        <v>0</v>
      </c>
      <c r="I75" s="5">
        <f>ROUND(ROUND(H75,2)*ROUND(G75,3),2)</f>
        <v>0</v>
      </c>
      <c r="O75">
        <f>(I75*21)/100</f>
        <v>0</v>
      </c>
      <c r="P75" t="s">
        <v>6</v>
      </c>
    </row>
    <row r="76" spans="1:18" x14ac:dyDescent="0.2">
      <c r="A76" s="4" t="s">
        <v>5</v>
      </c>
      <c r="E76" s="1" t="s">
        <v>9</v>
      </c>
    </row>
    <row r="77" spans="1:18" x14ac:dyDescent="0.2">
      <c r="A77" s="3" t="s">
        <v>3</v>
      </c>
      <c r="E77" s="2" t="s">
        <v>155</v>
      </c>
    </row>
    <row r="78" spans="1:18" ht="344.25" x14ac:dyDescent="0.2">
      <c r="A78" t="s">
        <v>1</v>
      </c>
      <c r="E78" s="1" t="s">
        <v>163</v>
      </c>
    </row>
    <row r="79" spans="1:18" x14ac:dyDescent="0.2">
      <c r="A79" s="9" t="s">
        <v>12</v>
      </c>
      <c r="B79" s="10" t="s">
        <v>162</v>
      </c>
      <c r="C79" s="10" t="s">
        <v>161</v>
      </c>
      <c r="D79" s="9" t="s">
        <v>9</v>
      </c>
      <c r="E79" s="8" t="s">
        <v>160</v>
      </c>
      <c r="F79" s="7" t="s">
        <v>59</v>
      </c>
      <c r="G79" s="6">
        <v>10</v>
      </c>
      <c r="H79" s="5">
        <v>0</v>
      </c>
      <c r="I79" s="5">
        <f>ROUND(ROUND(H79,2)*ROUND(G79,3),2)</f>
        <v>0</v>
      </c>
      <c r="O79">
        <f>(I79*21)/100</f>
        <v>0</v>
      </c>
      <c r="P79" t="s">
        <v>6</v>
      </c>
    </row>
    <row r="80" spans="1:18" x14ac:dyDescent="0.2">
      <c r="A80" s="4" t="s">
        <v>5</v>
      </c>
      <c r="E80" s="1" t="s">
        <v>9</v>
      </c>
    </row>
    <row r="81" spans="1:16" x14ac:dyDescent="0.2">
      <c r="A81" s="3" t="s">
        <v>3</v>
      </c>
      <c r="E81" s="2" t="s">
        <v>159</v>
      </c>
    </row>
    <row r="82" spans="1:16" x14ac:dyDescent="0.2">
      <c r="A82" t="s">
        <v>1</v>
      </c>
      <c r="E82" s="1" t="s">
        <v>154</v>
      </c>
    </row>
    <row r="83" spans="1:16" x14ac:dyDescent="0.2">
      <c r="A83" s="9" t="s">
        <v>12</v>
      </c>
      <c r="B83" s="10" t="s">
        <v>158</v>
      </c>
      <c r="C83" s="10" t="s">
        <v>157</v>
      </c>
      <c r="D83" s="9" t="s">
        <v>9</v>
      </c>
      <c r="E83" s="8" t="s">
        <v>156</v>
      </c>
      <c r="F83" s="7" t="s">
        <v>7</v>
      </c>
      <c r="G83" s="6">
        <v>31.5</v>
      </c>
      <c r="H83" s="5">
        <v>0</v>
      </c>
      <c r="I83" s="5">
        <f>ROUND(ROUND(H83,2)*ROUND(G83,3),2)</f>
        <v>0</v>
      </c>
      <c r="O83">
        <f>(I83*21)/100</f>
        <v>0</v>
      </c>
      <c r="P83" t="s">
        <v>6</v>
      </c>
    </row>
    <row r="84" spans="1:16" x14ac:dyDescent="0.2">
      <c r="A84" s="4" t="s">
        <v>5</v>
      </c>
      <c r="E84" s="1" t="s">
        <v>9</v>
      </c>
    </row>
    <row r="85" spans="1:16" x14ac:dyDescent="0.2">
      <c r="A85" s="3" t="s">
        <v>3</v>
      </c>
      <c r="E85" s="2" t="s">
        <v>155</v>
      </c>
    </row>
    <row r="86" spans="1:16" x14ac:dyDescent="0.2">
      <c r="A86" t="s">
        <v>1</v>
      </c>
      <c r="E86" s="1" t="s">
        <v>154</v>
      </c>
    </row>
    <row r="87" spans="1:16" x14ac:dyDescent="0.2">
      <c r="A87" s="9" t="s">
        <v>12</v>
      </c>
      <c r="B87" s="10" t="s">
        <v>153</v>
      </c>
      <c r="C87" s="10" t="s">
        <v>152</v>
      </c>
      <c r="D87" s="9" t="s">
        <v>9</v>
      </c>
      <c r="E87" s="8" t="s">
        <v>151</v>
      </c>
      <c r="F87" s="7" t="s">
        <v>21</v>
      </c>
      <c r="G87" s="6">
        <v>0.46200000000000002</v>
      </c>
      <c r="H87" s="5">
        <v>0</v>
      </c>
      <c r="I87" s="5">
        <f>ROUND(ROUND(H87,2)*ROUND(G87,3),2)</f>
        <v>0</v>
      </c>
      <c r="O87">
        <f>(I87*21)/100</f>
        <v>0</v>
      </c>
      <c r="P87" t="s">
        <v>6</v>
      </c>
    </row>
    <row r="88" spans="1:16" x14ac:dyDescent="0.2">
      <c r="A88" s="4" t="s">
        <v>5</v>
      </c>
      <c r="E88" s="1" t="s">
        <v>150</v>
      </c>
    </row>
    <row r="89" spans="1:16" x14ac:dyDescent="0.2">
      <c r="A89" s="3" t="s">
        <v>3</v>
      </c>
      <c r="E89" s="2" t="s">
        <v>149</v>
      </c>
    </row>
    <row r="90" spans="1:16" ht="267.75" x14ac:dyDescent="0.2">
      <c r="A90" t="s">
        <v>1</v>
      </c>
      <c r="E90" s="1" t="s">
        <v>134</v>
      </c>
    </row>
    <row r="91" spans="1:16" ht="25.5" x14ac:dyDescent="0.2">
      <c r="A91" s="9" t="s">
        <v>12</v>
      </c>
      <c r="B91" s="10" t="s">
        <v>148</v>
      </c>
      <c r="C91" s="10" t="s">
        <v>147</v>
      </c>
      <c r="D91" s="9" t="s">
        <v>9</v>
      </c>
      <c r="E91" s="8" t="s">
        <v>146</v>
      </c>
      <c r="F91" s="7" t="s">
        <v>59</v>
      </c>
      <c r="G91" s="6">
        <v>32</v>
      </c>
      <c r="H91" s="5">
        <v>0</v>
      </c>
      <c r="I91" s="5">
        <f>ROUND(ROUND(H91,2)*ROUND(G91,3),2)</f>
        <v>0</v>
      </c>
      <c r="O91">
        <f>(I91*21)/100</f>
        <v>0</v>
      </c>
      <c r="P91" t="s">
        <v>6</v>
      </c>
    </row>
    <row r="92" spans="1:16" x14ac:dyDescent="0.2">
      <c r="A92" s="4" t="s">
        <v>5</v>
      </c>
      <c r="E92" s="1" t="s">
        <v>9</v>
      </c>
    </row>
    <row r="93" spans="1:16" x14ac:dyDescent="0.2">
      <c r="A93" s="3" t="s">
        <v>3</v>
      </c>
      <c r="E93" s="2" t="s">
        <v>145</v>
      </c>
    </row>
    <row r="94" spans="1:16" ht="63.75" x14ac:dyDescent="0.2">
      <c r="A94" t="s">
        <v>1</v>
      </c>
      <c r="E94" s="1" t="s">
        <v>144</v>
      </c>
    </row>
    <row r="95" spans="1:16" x14ac:dyDescent="0.2">
      <c r="A95" s="9" t="s">
        <v>12</v>
      </c>
      <c r="B95" s="10" t="s">
        <v>143</v>
      </c>
      <c r="C95" s="10" t="s">
        <v>142</v>
      </c>
      <c r="D95" s="9" t="s">
        <v>9</v>
      </c>
      <c r="E95" s="8" t="s">
        <v>141</v>
      </c>
      <c r="F95" s="7" t="s">
        <v>31</v>
      </c>
      <c r="G95" s="6">
        <v>36.624000000000002</v>
      </c>
      <c r="H95" s="5">
        <v>0</v>
      </c>
      <c r="I95" s="5">
        <f>ROUND(ROUND(H95,2)*ROUND(G95,3),2)</f>
        <v>0</v>
      </c>
      <c r="O95">
        <f>(I95*21)/100</f>
        <v>0</v>
      </c>
      <c r="P95" t="s">
        <v>6</v>
      </c>
    </row>
    <row r="96" spans="1:16" x14ac:dyDescent="0.2">
      <c r="A96" s="4" t="s">
        <v>5</v>
      </c>
      <c r="E96" s="1" t="s">
        <v>9</v>
      </c>
    </row>
    <row r="97" spans="1:18" x14ac:dyDescent="0.2">
      <c r="A97" s="3" t="s">
        <v>3</v>
      </c>
      <c r="E97" s="2" t="s">
        <v>140</v>
      </c>
    </row>
    <row r="98" spans="1:18" ht="369.75" x14ac:dyDescent="0.2">
      <c r="A98" t="s">
        <v>1</v>
      </c>
      <c r="E98" s="1" t="s">
        <v>139</v>
      </c>
    </row>
    <row r="99" spans="1:18" x14ac:dyDescent="0.2">
      <c r="A99" s="9" t="s">
        <v>12</v>
      </c>
      <c r="B99" s="10" t="s">
        <v>138</v>
      </c>
      <c r="C99" s="10" t="s">
        <v>137</v>
      </c>
      <c r="D99" s="9" t="s">
        <v>9</v>
      </c>
      <c r="E99" s="8" t="s">
        <v>136</v>
      </c>
      <c r="F99" s="7" t="s">
        <v>21</v>
      </c>
      <c r="G99" s="6">
        <v>2.7170000000000001</v>
      </c>
      <c r="H99" s="5">
        <v>0</v>
      </c>
      <c r="I99" s="5">
        <f>ROUND(ROUND(H99,2)*ROUND(G99,3),2)</f>
        <v>0</v>
      </c>
      <c r="O99">
        <f>(I99*21)/100</f>
        <v>0</v>
      </c>
      <c r="P99" t="s">
        <v>6</v>
      </c>
    </row>
    <row r="100" spans="1:18" x14ac:dyDescent="0.2">
      <c r="A100" s="4" t="s">
        <v>5</v>
      </c>
      <c r="E100" s="1" t="s">
        <v>9</v>
      </c>
    </row>
    <row r="101" spans="1:18" x14ac:dyDescent="0.2">
      <c r="A101" s="3" t="s">
        <v>3</v>
      </c>
      <c r="E101" s="2" t="s">
        <v>135</v>
      </c>
    </row>
    <row r="102" spans="1:18" ht="267.75" x14ac:dyDescent="0.2">
      <c r="A102" t="s">
        <v>1</v>
      </c>
      <c r="E102" s="1" t="s">
        <v>134</v>
      </c>
    </row>
    <row r="103" spans="1:18" x14ac:dyDescent="0.2">
      <c r="A103" s="9" t="s">
        <v>12</v>
      </c>
      <c r="B103" s="10" t="s">
        <v>133</v>
      </c>
      <c r="C103" s="10" t="s">
        <v>132</v>
      </c>
      <c r="D103" s="9" t="s">
        <v>9</v>
      </c>
      <c r="E103" s="8" t="s">
        <v>131</v>
      </c>
      <c r="F103" s="7" t="s">
        <v>31</v>
      </c>
      <c r="G103" s="6">
        <v>1.7999999999999999E-2</v>
      </c>
      <c r="H103" s="5">
        <v>0</v>
      </c>
      <c r="I103" s="5">
        <f>ROUND(ROUND(H103,2)*ROUND(G103,3),2)</f>
        <v>0</v>
      </c>
      <c r="O103">
        <f>(I103*21)/100</f>
        <v>0</v>
      </c>
      <c r="P103" t="s">
        <v>6</v>
      </c>
    </row>
    <row r="104" spans="1:18" x14ac:dyDescent="0.2">
      <c r="A104" s="4" t="s">
        <v>5</v>
      </c>
      <c r="E104" s="1" t="s">
        <v>130</v>
      </c>
    </row>
    <row r="105" spans="1:18" x14ac:dyDescent="0.2">
      <c r="A105" s="3" t="s">
        <v>3</v>
      </c>
      <c r="E105" s="2" t="s">
        <v>129</v>
      </c>
    </row>
    <row r="106" spans="1:18" ht="89.25" x14ac:dyDescent="0.2">
      <c r="A106" t="s">
        <v>1</v>
      </c>
      <c r="E106" s="1" t="s">
        <v>128</v>
      </c>
    </row>
    <row r="107" spans="1:18" x14ac:dyDescent="0.2">
      <c r="A107" s="9" t="s">
        <v>12</v>
      </c>
      <c r="B107" s="10" t="s">
        <v>127</v>
      </c>
      <c r="C107" s="10" t="s">
        <v>126</v>
      </c>
      <c r="D107" s="9" t="s">
        <v>9</v>
      </c>
      <c r="E107" s="8" t="s">
        <v>125</v>
      </c>
      <c r="F107" s="7" t="s">
        <v>37</v>
      </c>
      <c r="G107" s="6">
        <v>4</v>
      </c>
      <c r="H107" s="5">
        <v>0</v>
      </c>
      <c r="I107" s="5">
        <f>ROUND(ROUND(H107,2)*ROUND(G107,3),2)</f>
        <v>0</v>
      </c>
      <c r="O107">
        <f>(I107*21)/100</f>
        <v>0</v>
      </c>
      <c r="P107" t="s">
        <v>6</v>
      </c>
    </row>
    <row r="108" spans="1:18" x14ac:dyDescent="0.2">
      <c r="A108" s="4" t="s">
        <v>5</v>
      </c>
      <c r="E108" s="1" t="s">
        <v>124</v>
      </c>
    </row>
    <row r="109" spans="1:18" x14ac:dyDescent="0.2">
      <c r="A109" s="3" t="s">
        <v>3</v>
      </c>
      <c r="E109" s="2" t="s">
        <v>36</v>
      </c>
    </row>
    <row r="110" spans="1:18" ht="38.25" x14ac:dyDescent="0.2">
      <c r="A110" t="s">
        <v>1</v>
      </c>
      <c r="E110" s="1" t="s">
        <v>123</v>
      </c>
    </row>
    <row r="111" spans="1:18" ht="12.75" customHeight="1" x14ac:dyDescent="0.2">
      <c r="A111" s="12" t="s">
        <v>55</v>
      </c>
      <c r="B111" s="12"/>
      <c r="C111" s="14" t="s">
        <v>122</v>
      </c>
      <c r="D111" s="12"/>
      <c r="E111" s="13" t="s">
        <v>121</v>
      </c>
      <c r="F111" s="12"/>
      <c r="G111" s="12"/>
      <c r="H111" s="12"/>
      <c r="I111" s="11">
        <f>0+Q111</f>
        <v>0</v>
      </c>
      <c r="O111">
        <f>0+R111</f>
        <v>0</v>
      </c>
      <c r="Q111">
        <f>0+I112+I116+I120+I124</f>
        <v>0</v>
      </c>
      <c r="R111">
        <f>0+O112+O116+O120+O124</f>
        <v>0</v>
      </c>
    </row>
    <row r="112" spans="1:18" x14ac:dyDescent="0.2">
      <c r="A112" s="9" t="s">
        <v>12</v>
      </c>
      <c r="B112" s="10" t="s">
        <v>120</v>
      </c>
      <c r="C112" s="10" t="s">
        <v>119</v>
      </c>
      <c r="D112" s="9" t="s">
        <v>9</v>
      </c>
      <c r="E112" s="8" t="s">
        <v>118</v>
      </c>
      <c r="F112" s="7" t="s">
        <v>31</v>
      </c>
      <c r="G112" s="6">
        <v>2.2559999999999998</v>
      </c>
      <c r="H112" s="5">
        <v>0</v>
      </c>
      <c r="I112" s="5">
        <f>ROUND(ROUND(H112,2)*ROUND(G112,3),2)</f>
        <v>0</v>
      </c>
      <c r="O112">
        <f>(I112*21)/100</f>
        <v>0</v>
      </c>
      <c r="P112" t="s">
        <v>6</v>
      </c>
    </row>
    <row r="113" spans="1:18" x14ac:dyDescent="0.2">
      <c r="A113" s="4" t="s">
        <v>5</v>
      </c>
      <c r="E113" s="1" t="s">
        <v>9</v>
      </c>
    </row>
    <row r="114" spans="1:18" x14ac:dyDescent="0.2">
      <c r="A114" s="3" t="s">
        <v>3</v>
      </c>
      <c r="E114" s="2" t="s">
        <v>117</v>
      </c>
    </row>
    <row r="115" spans="1:18" ht="382.5" x14ac:dyDescent="0.2">
      <c r="A115" t="s">
        <v>1</v>
      </c>
      <c r="E115" s="1" t="s">
        <v>116</v>
      </c>
    </row>
    <row r="116" spans="1:18" x14ac:dyDescent="0.2">
      <c r="A116" s="9" t="s">
        <v>12</v>
      </c>
      <c r="B116" s="10" t="s">
        <v>115</v>
      </c>
      <c r="C116" s="10" t="s">
        <v>114</v>
      </c>
      <c r="D116" s="9" t="s">
        <v>9</v>
      </c>
      <c r="E116" s="8" t="s">
        <v>113</v>
      </c>
      <c r="F116" s="7" t="s">
        <v>21</v>
      </c>
      <c r="G116" s="6">
        <v>0.20300000000000001</v>
      </c>
      <c r="H116" s="5">
        <v>0</v>
      </c>
      <c r="I116" s="5">
        <f>ROUND(ROUND(H116,2)*ROUND(G116,3),2)</f>
        <v>0</v>
      </c>
      <c r="O116">
        <f>(I116*21)/100</f>
        <v>0</v>
      </c>
      <c r="P116" t="s">
        <v>6</v>
      </c>
    </row>
    <row r="117" spans="1:18" x14ac:dyDescent="0.2">
      <c r="A117" s="4" t="s">
        <v>5</v>
      </c>
      <c r="E117" s="1" t="s">
        <v>9</v>
      </c>
    </row>
    <row r="118" spans="1:18" x14ac:dyDescent="0.2">
      <c r="A118" s="3" t="s">
        <v>3</v>
      </c>
      <c r="E118" s="2" t="s">
        <v>112</v>
      </c>
    </row>
    <row r="119" spans="1:18" ht="242.25" x14ac:dyDescent="0.2">
      <c r="A119" t="s">
        <v>1</v>
      </c>
      <c r="E119" s="1" t="s">
        <v>111</v>
      </c>
    </row>
    <row r="120" spans="1:18" x14ac:dyDescent="0.2">
      <c r="A120" s="9" t="s">
        <v>12</v>
      </c>
      <c r="B120" s="10" t="s">
        <v>110</v>
      </c>
      <c r="C120" s="10" t="s">
        <v>109</v>
      </c>
      <c r="D120" s="9" t="s">
        <v>9</v>
      </c>
      <c r="E120" s="8" t="s">
        <v>108</v>
      </c>
      <c r="F120" s="7" t="s">
        <v>107</v>
      </c>
      <c r="G120" s="6">
        <v>538.72</v>
      </c>
      <c r="H120" s="5">
        <v>0</v>
      </c>
      <c r="I120" s="5">
        <f>ROUND(ROUND(H120,2)*ROUND(G120,3),2)</f>
        <v>0</v>
      </c>
      <c r="O120">
        <f>(I120*21)/100</f>
        <v>0</v>
      </c>
      <c r="P120" t="s">
        <v>6</v>
      </c>
    </row>
    <row r="121" spans="1:18" x14ac:dyDescent="0.2">
      <c r="A121" s="4" t="s">
        <v>5</v>
      </c>
      <c r="E121" s="1" t="s">
        <v>9</v>
      </c>
    </row>
    <row r="122" spans="1:18" x14ac:dyDescent="0.2">
      <c r="A122" s="3" t="s">
        <v>3</v>
      </c>
      <c r="E122" s="2" t="s">
        <v>106</v>
      </c>
    </row>
    <row r="123" spans="1:18" ht="357" x14ac:dyDescent="0.2">
      <c r="A123" t="s">
        <v>1</v>
      </c>
      <c r="E123" s="1" t="s">
        <v>105</v>
      </c>
    </row>
    <row r="124" spans="1:18" x14ac:dyDescent="0.2">
      <c r="A124" s="9" t="s">
        <v>12</v>
      </c>
      <c r="B124" s="10" t="s">
        <v>104</v>
      </c>
      <c r="C124" s="10" t="s">
        <v>103</v>
      </c>
      <c r="D124" s="9" t="s">
        <v>9</v>
      </c>
      <c r="E124" s="8" t="s">
        <v>102</v>
      </c>
      <c r="F124" s="7" t="s">
        <v>31</v>
      </c>
      <c r="G124" s="6">
        <v>100.8</v>
      </c>
      <c r="H124" s="5">
        <v>0</v>
      </c>
      <c r="I124" s="5">
        <f>ROUND(ROUND(H124,2)*ROUND(G124,3),2)</f>
        <v>0</v>
      </c>
      <c r="O124">
        <f>(I124*21)/100</f>
        <v>0</v>
      </c>
      <c r="P124" t="s">
        <v>6</v>
      </c>
    </row>
    <row r="125" spans="1:18" x14ac:dyDescent="0.2">
      <c r="A125" s="4" t="s">
        <v>5</v>
      </c>
      <c r="E125" s="1" t="s">
        <v>101</v>
      </c>
    </row>
    <row r="126" spans="1:18" x14ac:dyDescent="0.2">
      <c r="A126" s="3" t="s">
        <v>3</v>
      </c>
      <c r="E126" s="2" t="s">
        <v>100</v>
      </c>
    </row>
    <row r="127" spans="1:18" ht="229.5" x14ac:dyDescent="0.2">
      <c r="A127" t="s">
        <v>1</v>
      </c>
      <c r="E127" s="1" t="s">
        <v>99</v>
      </c>
    </row>
    <row r="128" spans="1:18" ht="12.75" customHeight="1" x14ac:dyDescent="0.2">
      <c r="A128" s="12" t="s">
        <v>55</v>
      </c>
      <c r="B128" s="12"/>
      <c r="C128" s="14" t="s">
        <v>98</v>
      </c>
      <c r="D128" s="12"/>
      <c r="E128" s="13" t="s">
        <v>97</v>
      </c>
      <c r="F128" s="12"/>
      <c r="G128" s="12"/>
      <c r="H128" s="12"/>
      <c r="I128" s="11">
        <f>0+Q128</f>
        <v>0</v>
      </c>
      <c r="O128">
        <f>0+R128</f>
        <v>0</v>
      </c>
      <c r="Q128">
        <f>0+I129+I133+I137+I141</f>
        <v>0</v>
      </c>
      <c r="R128">
        <f>0+O129+O133+O137+O141</f>
        <v>0</v>
      </c>
    </row>
    <row r="129" spans="1:16" x14ac:dyDescent="0.2">
      <c r="A129" s="9" t="s">
        <v>12</v>
      </c>
      <c r="B129" s="10" t="s">
        <v>96</v>
      </c>
      <c r="C129" s="10" t="s">
        <v>95</v>
      </c>
      <c r="D129" s="9" t="s">
        <v>9</v>
      </c>
      <c r="E129" s="8" t="s">
        <v>94</v>
      </c>
      <c r="F129" s="7" t="s">
        <v>31</v>
      </c>
      <c r="G129" s="6">
        <v>13.44</v>
      </c>
      <c r="H129" s="5">
        <v>0</v>
      </c>
      <c r="I129" s="5">
        <f>ROUND(ROUND(H129,2)*ROUND(G129,3),2)</f>
        <v>0</v>
      </c>
      <c r="O129">
        <f>(I129*21)/100</f>
        <v>0</v>
      </c>
      <c r="P129" t="s">
        <v>6</v>
      </c>
    </row>
    <row r="130" spans="1:16" x14ac:dyDescent="0.2">
      <c r="A130" s="4" t="s">
        <v>5</v>
      </c>
      <c r="E130" s="1" t="s">
        <v>9</v>
      </c>
    </row>
    <row r="131" spans="1:16" x14ac:dyDescent="0.2">
      <c r="A131" s="3" t="s">
        <v>3</v>
      </c>
      <c r="E131" s="2" t="s">
        <v>93</v>
      </c>
    </row>
    <row r="132" spans="1:16" ht="369.75" x14ac:dyDescent="0.2">
      <c r="A132" t="s">
        <v>1</v>
      </c>
      <c r="E132" s="1" t="s">
        <v>87</v>
      </c>
    </row>
    <row r="133" spans="1:16" x14ac:dyDescent="0.2">
      <c r="A133" s="9" t="s">
        <v>12</v>
      </c>
      <c r="B133" s="10" t="s">
        <v>92</v>
      </c>
      <c r="C133" s="10" t="s">
        <v>91</v>
      </c>
      <c r="D133" s="9" t="s">
        <v>9</v>
      </c>
      <c r="E133" s="8" t="s">
        <v>90</v>
      </c>
      <c r="F133" s="7" t="s">
        <v>31</v>
      </c>
      <c r="G133" s="6">
        <v>8.8219999999999992</v>
      </c>
      <c r="H133" s="5">
        <v>0</v>
      </c>
      <c r="I133" s="5">
        <f>ROUND(ROUND(H133,2)*ROUND(G133,3),2)</f>
        <v>0</v>
      </c>
      <c r="O133">
        <f>(I133*21)/100</f>
        <v>0</v>
      </c>
      <c r="P133" t="s">
        <v>6</v>
      </c>
    </row>
    <row r="134" spans="1:16" x14ac:dyDescent="0.2">
      <c r="A134" s="4" t="s">
        <v>5</v>
      </c>
      <c r="E134" s="1" t="s">
        <v>89</v>
      </c>
    </row>
    <row r="135" spans="1:16" x14ac:dyDescent="0.2">
      <c r="A135" s="3" t="s">
        <v>3</v>
      </c>
      <c r="E135" s="2" t="s">
        <v>88</v>
      </c>
    </row>
    <row r="136" spans="1:16" ht="369.75" x14ac:dyDescent="0.2">
      <c r="A136" t="s">
        <v>1</v>
      </c>
      <c r="E136" s="1" t="s">
        <v>87</v>
      </c>
    </row>
    <row r="137" spans="1:16" ht="25.5" x14ac:dyDescent="0.2">
      <c r="A137" s="9" t="s">
        <v>12</v>
      </c>
      <c r="B137" s="10" t="s">
        <v>86</v>
      </c>
      <c r="C137" s="10" t="s">
        <v>85</v>
      </c>
      <c r="D137" s="9" t="s">
        <v>9</v>
      </c>
      <c r="E137" s="8" t="s">
        <v>84</v>
      </c>
      <c r="F137" s="7" t="s">
        <v>31</v>
      </c>
      <c r="G137" s="6">
        <v>1170</v>
      </c>
      <c r="H137" s="5">
        <v>0</v>
      </c>
      <c r="I137" s="5">
        <f>ROUND(ROUND(H137,2)*ROUND(G137,3),2)</f>
        <v>0</v>
      </c>
      <c r="O137">
        <f>(I137*21)/100</f>
        <v>0</v>
      </c>
      <c r="P137" t="s">
        <v>6</v>
      </c>
    </row>
    <row r="138" spans="1:16" x14ac:dyDescent="0.2">
      <c r="A138" s="4" t="s">
        <v>5</v>
      </c>
      <c r="E138" s="1" t="s">
        <v>9</v>
      </c>
    </row>
    <row r="139" spans="1:16" x14ac:dyDescent="0.2">
      <c r="A139" s="3" t="s">
        <v>3</v>
      </c>
      <c r="E139" s="2" t="s">
        <v>83</v>
      </c>
    </row>
    <row r="140" spans="1:16" ht="38.25" x14ac:dyDescent="0.2">
      <c r="A140" t="s">
        <v>1</v>
      </c>
      <c r="E140" s="1" t="s">
        <v>82</v>
      </c>
    </row>
    <row r="141" spans="1:16" x14ac:dyDescent="0.2">
      <c r="A141" s="9" t="s">
        <v>12</v>
      </c>
      <c r="B141" s="10" t="s">
        <v>81</v>
      </c>
      <c r="C141" s="10" t="s">
        <v>80</v>
      </c>
      <c r="D141" s="9" t="s">
        <v>9</v>
      </c>
      <c r="E141" s="8" t="s">
        <v>79</v>
      </c>
      <c r="F141" s="7" t="s">
        <v>31</v>
      </c>
      <c r="G141" s="6">
        <v>17.643999999999998</v>
      </c>
      <c r="H141" s="5">
        <v>0</v>
      </c>
      <c r="I141" s="5">
        <f>ROUND(ROUND(H141,2)*ROUND(G141,3),2)</f>
        <v>0</v>
      </c>
      <c r="O141">
        <f>(I141*21)/100</f>
        <v>0</v>
      </c>
      <c r="P141" t="s">
        <v>6</v>
      </c>
    </row>
    <row r="142" spans="1:16" x14ac:dyDescent="0.2">
      <c r="A142" s="4" t="s">
        <v>5</v>
      </c>
      <c r="E142" s="1" t="s">
        <v>9</v>
      </c>
    </row>
    <row r="143" spans="1:16" x14ac:dyDescent="0.2">
      <c r="A143" s="3" t="s">
        <v>3</v>
      </c>
      <c r="E143" s="2" t="s">
        <v>78</v>
      </c>
    </row>
    <row r="144" spans="1:16" ht="102" x14ac:dyDescent="0.2">
      <c r="A144" t="s">
        <v>1</v>
      </c>
      <c r="E144" s="1" t="s">
        <v>77</v>
      </c>
    </row>
    <row r="145" spans="1:18" ht="12.75" customHeight="1" x14ac:dyDescent="0.2">
      <c r="A145" s="12" t="s">
        <v>55</v>
      </c>
      <c r="B145" s="12"/>
      <c r="C145" s="14" t="s">
        <v>76</v>
      </c>
      <c r="D145" s="12"/>
      <c r="E145" s="13" t="s">
        <v>75</v>
      </c>
      <c r="F145" s="12"/>
      <c r="G145" s="12"/>
      <c r="H145" s="12"/>
      <c r="I145" s="11">
        <f>0+Q145</f>
        <v>0</v>
      </c>
      <c r="O145">
        <f>0+R145</f>
        <v>0</v>
      </c>
      <c r="Q145">
        <f>0+I146+I150</f>
        <v>0</v>
      </c>
      <c r="R145">
        <f>0+O146+O150</f>
        <v>0</v>
      </c>
    </row>
    <row r="146" spans="1:18" ht="25.5" x14ac:dyDescent="0.2">
      <c r="A146" s="9" t="s">
        <v>12</v>
      </c>
      <c r="B146" s="10" t="s">
        <v>74</v>
      </c>
      <c r="C146" s="10" t="s">
        <v>73</v>
      </c>
      <c r="D146" s="9" t="s">
        <v>9</v>
      </c>
      <c r="E146" s="8" t="s">
        <v>72</v>
      </c>
      <c r="F146" s="7" t="s">
        <v>7</v>
      </c>
      <c r="G146" s="6">
        <v>394.8</v>
      </c>
      <c r="H146" s="5">
        <v>0</v>
      </c>
      <c r="I146" s="5">
        <f>ROUND(ROUND(H146,2)*ROUND(G146,3),2)</f>
        <v>0</v>
      </c>
      <c r="O146">
        <f>(I146*21)/100</f>
        <v>0</v>
      </c>
      <c r="P146" t="s">
        <v>6</v>
      </c>
    </row>
    <row r="147" spans="1:18" x14ac:dyDescent="0.2">
      <c r="A147" s="4" t="s">
        <v>5</v>
      </c>
      <c r="E147" s="1" t="s">
        <v>9</v>
      </c>
    </row>
    <row r="148" spans="1:18" x14ac:dyDescent="0.2">
      <c r="A148" s="3" t="s">
        <v>3</v>
      </c>
      <c r="E148" s="2" t="s">
        <v>66</v>
      </c>
    </row>
    <row r="149" spans="1:18" ht="191.25" x14ac:dyDescent="0.2">
      <c r="A149" t="s">
        <v>1</v>
      </c>
      <c r="E149" s="1" t="s">
        <v>71</v>
      </c>
    </row>
    <row r="150" spans="1:18" x14ac:dyDescent="0.2">
      <c r="A150" s="9" t="s">
        <v>12</v>
      </c>
      <c r="B150" s="10" t="s">
        <v>70</v>
      </c>
      <c r="C150" s="10" t="s">
        <v>69</v>
      </c>
      <c r="D150" s="9" t="s">
        <v>9</v>
      </c>
      <c r="E150" s="8" t="s">
        <v>68</v>
      </c>
      <c r="F150" s="7" t="s">
        <v>7</v>
      </c>
      <c r="G150" s="6">
        <v>394.8</v>
      </c>
      <c r="H150" s="5">
        <v>0</v>
      </c>
      <c r="I150" s="5">
        <f>ROUND(ROUND(H150,2)*ROUND(G150,3),2)</f>
        <v>0</v>
      </c>
      <c r="O150">
        <f>(I150*21)/100</f>
        <v>0</v>
      </c>
      <c r="P150" t="s">
        <v>6</v>
      </c>
    </row>
    <row r="151" spans="1:18" x14ac:dyDescent="0.2">
      <c r="A151" s="4" t="s">
        <v>5</v>
      </c>
      <c r="E151" s="1" t="s">
        <v>67</v>
      </c>
    </row>
    <row r="152" spans="1:18" x14ac:dyDescent="0.2">
      <c r="A152" s="3" t="s">
        <v>3</v>
      </c>
      <c r="E152" s="2" t="s">
        <v>66</v>
      </c>
    </row>
    <row r="153" spans="1:18" ht="38.25" x14ac:dyDescent="0.2">
      <c r="A153" t="s">
        <v>1</v>
      </c>
      <c r="E153" s="1" t="s">
        <v>65</v>
      </c>
    </row>
    <row r="154" spans="1:18" ht="12.75" customHeight="1" x14ac:dyDescent="0.2">
      <c r="A154" s="12" t="s">
        <v>55</v>
      </c>
      <c r="B154" s="12"/>
      <c r="C154" s="14" t="s">
        <v>64</v>
      </c>
      <c r="D154" s="12"/>
      <c r="E154" s="13" t="s">
        <v>63</v>
      </c>
      <c r="F154" s="12"/>
      <c r="G154" s="12"/>
      <c r="H154" s="12"/>
      <c r="I154" s="11">
        <f>0+Q154</f>
        <v>0</v>
      </c>
      <c r="O154">
        <f>0+R154</f>
        <v>0</v>
      </c>
      <c r="Q154">
        <f>0+I155</f>
        <v>0</v>
      </c>
      <c r="R154">
        <f>0+O155</f>
        <v>0</v>
      </c>
    </row>
    <row r="155" spans="1:18" x14ac:dyDescent="0.2">
      <c r="A155" s="9" t="s">
        <v>12</v>
      </c>
      <c r="B155" s="10" t="s">
        <v>62</v>
      </c>
      <c r="C155" s="10" t="s">
        <v>61</v>
      </c>
      <c r="D155" s="9" t="s">
        <v>9</v>
      </c>
      <c r="E155" s="8" t="s">
        <v>60</v>
      </c>
      <c r="F155" s="7" t="s">
        <v>59</v>
      </c>
      <c r="G155" s="6">
        <v>46</v>
      </c>
      <c r="H155" s="5">
        <v>0</v>
      </c>
      <c r="I155" s="5">
        <f>ROUND(ROUND(H155,2)*ROUND(G155,3),2)</f>
        <v>0</v>
      </c>
      <c r="O155">
        <f>(I155*21)/100</f>
        <v>0</v>
      </c>
      <c r="P155" t="s">
        <v>6</v>
      </c>
    </row>
    <row r="156" spans="1:18" x14ac:dyDescent="0.2">
      <c r="A156" s="4" t="s">
        <v>5</v>
      </c>
      <c r="E156" s="1" t="s">
        <v>58</v>
      </c>
    </row>
    <row r="157" spans="1:18" x14ac:dyDescent="0.2">
      <c r="A157" s="3" t="s">
        <v>3</v>
      </c>
      <c r="E157" s="2" t="s">
        <v>57</v>
      </c>
    </row>
    <row r="158" spans="1:18" ht="38.25" x14ac:dyDescent="0.2">
      <c r="A158" t="s">
        <v>1</v>
      </c>
      <c r="E158" s="1" t="s">
        <v>56</v>
      </c>
    </row>
    <row r="159" spans="1:18" ht="12.75" customHeight="1" x14ac:dyDescent="0.2">
      <c r="A159" s="12" t="s">
        <v>55</v>
      </c>
      <c r="B159" s="12"/>
      <c r="C159" s="14" t="s">
        <v>54</v>
      </c>
      <c r="D159" s="12"/>
      <c r="E159" s="13" t="s">
        <v>53</v>
      </c>
      <c r="F159" s="12"/>
      <c r="G159" s="12"/>
      <c r="H159" s="12"/>
      <c r="I159" s="11">
        <f>0+Q159</f>
        <v>0</v>
      </c>
      <c r="O159">
        <f>0+R159</f>
        <v>0</v>
      </c>
      <c r="Q159">
        <f>0+I160+I164+I168+I172+I176+I180+I184+I188</f>
        <v>0</v>
      </c>
      <c r="R159">
        <f>0+O160+O164+O168+O172+O176+O180+O184+O188</f>
        <v>0</v>
      </c>
    </row>
    <row r="160" spans="1:18" x14ac:dyDescent="0.2">
      <c r="A160" s="9" t="s">
        <v>12</v>
      </c>
      <c r="B160" s="10" t="s">
        <v>52</v>
      </c>
      <c r="C160" s="10" t="s">
        <v>51</v>
      </c>
      <c r="D160" s="9" t="s">
        <v>9</v>
      </c>
      <c r="E160" s="8" t="s">
        <v>50</v>
      </c>
      <c r="F160" s="7" t="s">
        <v>37</v>
      </c>
      <c r="G160" s="6">
        <v>2</v>
      </c>
      <c r="H160" s="5">
        <v>0</v>
      </c>
      <c r="I160" s="5">
        <f>ROUND(ROUND(H160,2)*ROUND(G160,3),2)</f>
        <v>0</v>
      </c>
      <c r="O160">
        <f>(I160*21)/100</f>
        <v>0</v>
      </c>
      <c r="P160" t="s">
        <v>6</v>
      </c>
    </row>
    <row r="161" spans="1:16" x14ac:dyDescent="0.2">
      <c r="A161" s="4" t="s">
        <v>5</v>
      </c>
      <c r="E161" s="1" t="s">
        <v>49</v>
      </c>
    </row>
    <row r="162" spans="1:16" x14ac:dyDescent="0.2">
      <c r="A162" s="3" t="s">
        <v>3</v>
      </c>
      <c r="E162" s="2" t="s">
        <v>48</v>
      </c>
    </row>
    <row r="163" spans="1:16" ht="25.5" x14ac:dyDescent="0.2">
      <c r="A163" t="s">
        <v>1</v>
      </c>
      <c r="E163" s="1" t="s">
        <v>47</v>
      </c>
    </row>
    <row r="164" spans="1:16" x14ac:dyDescent="0.2">
      <c r="A164" s="9" t="s">
        <v>12</v>
      </c>
      <c r="B164" s="10" t="s">
        <v>46</v>
      </c>
      <c r="C164" s="10" t="s">
        <v>45</v>
      </c>
      <c r="D164" s="9" t="s">
        <v>9</v>
      </c>
      <c r="E164" s="8" t="s">
        <v>44</v>
      </c>
      <c r="F164" s="7" t="s">
        <v>31</v>
      </c>
      <c r="G164" s="6">
        <v>16.8</v>
      </c>
      <c r="H164" s="5">
        <v>0</v>
      </c>
      <c r="I164" s="5">
        <f>ROUND(ROUND(H164,2)*ROUND(G164,3),2)</f>
        <v>0</v>
      </c>
      <c r="O164">
        <f>(I164*21)/100</f>
        <v>0</v>
      </c>
      <c r="P164" t="s">
        <v>6</v>
      </c>
    </row>
    <row r="165" spans="1:16" x14ac:dyDescent="0.2">
      <c r="A165" s="4" t="s">
        <v>5</v>
      </c>
      <c r="E165" s="1" t="s">
        <v>43</v>
      </c>
    </row>
    <row r="166" spans="1:16" x14ac:dyDescent="0.2">
      <c r="A166" s="3" t="s">
        <v>3</v>
      </c>
      <c r="E166" s="2" t="s">
        <v>42</v>
      </c>
    </row>
    <row r="167" spans="1:16" ht="369.75" x14ac:dyDescent="0.2">
      <c r="A167" t="s">
        <v>1</v>
      </c>
      <c r="E167" s="1" t="s">
        <v>41</v>
      </c>
    </row>
    <row r="168" spans="1:16" x14ac:dyDescent="0.2">
      <c r="A168" s="9" t="s">
        <v>12</v>
      </c>
      <c r="B168" s="10" t="s">
        <v>40</v>
      </c>
      <c r="C168" s="10" t="s">
        <v>39</v>
      </c>
      <c r="D168" s="9" t="s">
        <v>9</v>
      </c>
      <c r="E168" s="8" t="s">
        <v>38</v>
      </c>
      <c r="F168" s="7" t="s">
        <v>37</v>
      </c>
      <c r="G168" s="6">
        <v>4</v>
      </c>
      <c r="H168" s="5">
        <v>0</v>
      </c>
      <c r="I168" s="5">
        <f>ROUND(ROUND(H168,2)*ROUND(G168,3),2)</f>
        <v>0</v>
      </c>
      <c r="O168">
        <f>(I168*21)/100</f>
        <v>0</v>
      </c>
      <c r="P168" t="s">
        <v>6</v>
      </c>
    </row>
    <row r="169" spans="1:16" x14ac:dyDescent="0.2">
      <c r="A169" s="4" t="s">
        <v>5</v>
      </c>
      <c r="E169" s="1" t="s">
        <v>9</v>
      </c>
    </row>
    <row r="170" spans="1:16" x14ac:dyDescent="0.2">
      <c r="A170" s="3" t="s">
        <v>3</v>
      </c>
      <c r="E170" s="2" t="s">
        <v>36</v>
      </c>
    </row>
    <row r="171" spans="1:16" ht="38.25" x14ac:dyDescent="0.2">
      <c r="A171" t="s">
        <v>1</v>
      </c>
      <c r="E171" s="1" t="s">
        <v>35</v>
      </c>
    </row>
    <row r="172" spans="1:16" x14ac:dyDescent="0.2">
      <c r="A172" s="9" t="s">
        <v>12</v>
      </c>
      <c r="B172" s="10" t="s">
        <v>34</v>
      </c>
      <c r="C172" s="10" t="s">
        <v>33</v>
      </c>
      <c r="D172" s="9" t="s">
        <v>9</v>
      </c>
      <c r="E172" s="8" t="s">
        <v>32</v>
      </c>
      <c r="F172" s="7" t="s">
        <v>31</v>
      </c>
      <c r="G172" s="6">
        <v>563.20000000000005</v>
      </c>
      <c r="H172" s="5">
        <v>0</v>
      </c>
      <c r="I172" s="5">
        <f>ROUND(ROUND(H172,2)*ROUND(G172,3),2)</f>
        <v>0</v>
      </c>
      <c r="O172">
        <f>(I172*21)/100</f>
        <v>0</v>
      </c>
      <c r="P172" t="s">
        <v>6</v>
      </c>
    </row>
    <row r="173" spans="1:16" x14ac:dyDescent="0.2">
      <c r="A173" s="4" t="s">
        <v>5</v>
      </c>
      <c r="E173" s="1" t="s">
        <v>9</v>
      </c>
    </row>
    <row r="174" spans="1:16" x14ac:dyDescent="0.2">
      <c r="A174" s="3" t="s">
        <v>3</v>
      </c>
      <c r="E174" s="2" t="s">
        <v>30</v>
      </c>
    </row>
    <row r="175" spans="1:16" ht="114.75" x14ac:dyDescent="0.2">
      <c r="A175" t="s">
        <v>1</v>
      </c>
      <c r="E175" s="1" t="s">
        <v>29</v>
      </c>
    </row>
    <row r="176" spans="1:16" x14ac:dyDescent="0.2">
      <c r="A176" s="9" t="s">
        <v>12</v>
      </c>
      <c r="B176" s="10" t="s">
        <v>28</v>
      </c>
      <c r="C176" s="10" t="s">
        <v>27</v>
      </c>
      <c r="D176" s="9" t="s">
        <v>9</v>
      </c>
      <c r="E176" s="8" t="s">
        <v>26</v>
      </c>
      <c r="F176" s="7" t="s">
        <v>15</v>
      </c>
      <c r="G176" s="6">
        <v>42240</v>
      </c>
      <c r="H176" s="5">
        <v>0</v>
      </c>
      <c r="I176" s="5">
        <f>ROUND(ROUND(H176,2)*ROUND(G176,3),2)</f>
        <v>0</v>
      </c>
      <c r="O176">
        <f>(I176*21)/100</f>
        <v>0</v>
      </c>
      <c r="P176" t="s">
        <v>6</v>
      </c>
    </row>
    <row r="177" spans="1:16" x14ac:dyDescent="0.2">
      <c r="A177" s="4" t="s">
        <v>5</v>
      </c>
      <c r="E177" s="1" t="s">
        <v>9</v>
      </c>
    </row>
    <row r="178" spans="1:16" x14ac:dyDescent="0.2">
      <c r="A178" s="3" t="s">
        <v>3</v>
      </c>
      <c r="E178" s="2" t="s">
        <v>25</v>
      </c>
    </row>
    <row r="179" spans="1:16" ht="25.5" x14ac:dyDescent="0.2">
      <c r="A179" t="s">
        <v>1</v>
      </c>
      <c r="E179" s="1" t="s">
        <v>13</v>
      </c>
    </row>
    <row r="180" spans="1:16" x14ac:dyDescent="0.2">
      <c r="A180" s="9" t="s">
        <v>12</v>
      </c>
      <c r="B180" s="10" t="s">
        <v>24</v>
      </c>
      <c r="C180" s="10" t="s">
        <v>23</v>
      </c>
      <c r="D180" s="9" t="s">
        <v>9</v>
      </c>
      <c r="E180" s="8" t="s">
        <v>22</v>
      </c>
      <c r="F180" s="7" t="s">
        <v>21</v>
      </c>
      <c r="G180" s="6">
        <v>0.84</v>
      </c>
      <c r="H180" s="5">
        <v>0</v>
      </c>
      <c r="I180" s="5">
        <f>ROUND(ROUND(H180,2)*ROUND(G180,3),2)</f>
        <v>0</v>
      </c>
      <c r="O180">
        <f>(I180*21)/100</f>
        <v>0</v>
      </c>
      <c r="P180" t="s">
        <v>6</v>
      </c>
    </row>
    <row r="181" spans="1:16" x14ac:dyDescent="0.2">
      <c r="A181" s="4" t="s">
        <v>5</v>
      </c>
      <c r="E181" s="1" t="s">
        <v>9</v>
      </c>
    </row>
    <row r="182" spans="1:16" x14ac:dyDescent="0.2">
      <c r="A182" s="3" t="s">
        <v>3</v>
      </c>
      <c r="E182" s="2" t="s">
        <v>20</v>
      </c>
    </row>
    <row r="183" spans="1:16" ht="114.75" x14ac:dyDescent="0.2">
      <c r="A183" t="s">
        <v>1</v>
      </c>
      <c r="E183" s="1" t="s">
        <v>19</v>
      </c>
    </row>
    <row r="184" spans="1:16" x14ac:dyDescent="0.2">
      <c r="A184" s="9" t="s">
        <v>12</v>
      </c>
      <c r="B184" s="10" t="s">
        <v>18</v>
      </c>
      <c r="C184" s="10" t="s">
        <v>17</v>
      </c>
      <c r="D184" s="9" t="s">
        <v>9</v>
      </c>
      <c r="E184" s="8" t="s">
        <v>16</v>
      </c>
      <c r="F184" s="7" t="s">
        <v>15</v>
      </c>
      <c r="G184" s="6">
        <v>25.2</v>
      </c>
      <c r="H184" s="5">
        <v>0</v>
      </c>
      <c r="I184" s="5">
        <f>ROUND(ROUND(H184,2)*ROUND(G184,3),2)</f>
        <v>0</v>
      </c>
      <c r="O184">
        <f>(I184*21)/100</f>
        <v>0</v>
      </c>
      <c r="P184" t="s">
        <v>6</v>
      </c>
    </row>
    <row r="185" spans="1:16" x14ac:dyDescent="0.2">
      <c r="A185" s="4" t="s">
        <v>5</v>
      </c>
      <c r="E185" s="1" t="s">
        <v>9</v>
      </c>
    </row>
    <row r="186" spans="1:16" x14ac:dyDescent="0.2">
      <c r="A186" s="3" t="s">
        <v>3</v>
      </c>
      <c r="E186" s="2" t="s">
        <v>14</v>
      </c>
    </row>
    <row r="187" spans="1:16" ht="25.5" x14ac:dyDescent="0.2">
      <c r="A187" t="s">
        <v>1</v>
      </c>
      <c r="E187" s="1" t="s">
        <v>13</v>
      </c>
    </row>
    <row r="188" spans="1:16" x14ac:dyDescent="0.2">
      <c r="A188" s="9" t="s">
        <v>12</v>
      </c>
      <c r="B188" s="10" t="s">
        <v>11</v>
      </c>
      <c r="C188" s="10" t="s">
        <v>10</v>
      </c>
      <c r="D188" s="9" t="s">
        <v>9</v>
      </c>
      <c r="E188" s="8" t="s">
        <v>8</v>
      </c>
      <c r="F188" s="7" t="s">
        <v>7</v>
      </c>
      <c r="G188" s="6">
        <v>272</v>
      </c>
      <c r="H188" s="5">
        <v>0</v>
      </c>
      <c r="I188" s="5">
        <f>ROUND(ROUND(H188,2)*ROUND(G188,3),2)</f>
        <v>0</v>
      </c>
      <c r="O188">
        <f>(I188*21)/100</f>
        <v>0</v>
      </c>
      <c r="P188" t="s">
        <v>6</v>
      </c>
    </row>
    <row r="189" spans="1:16" x14ac:dyDescent="0.2">
      <c r="A189" s="4" t="s">
        <v>5</v>
      </c>
      <c r="E189" s="1" t="s">
        <v>4</v>
      </c>
    </row>
    <row r="190" spans="1:16" x14ac:dyDescent="0.2">
      <c r="A190" s="3" t="s">
        <v>3</v>
      </c>
      <c r="E190" s="2" t="s">
        <v>2</v>
      </c>
    </row>
    <row r="191" spans="1:16" ht="89.25" x14ac:dyDescent="0.2">
      <c r="A191" t="s">
        <v>1</v>
      </c>
      <c r="E191" s="1" t="s">
        <v>0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01-19-02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matejkaj</cp:lastModifiedBy>
  <dcterms:created xsi:type="dcterms:W3CDTF">2018-10-23T10:21:34Z</dcterms:created>
  <dcterms:modified xsi:type="dcterms:W3CDTF">2018-10-30T07:33:05Z</dcterms:modified>
</cp:coreProperties>
</file>